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\\L-sifl-s-01\健康づくり課\1保健予防係\01予防接種\"/>
    </mc:Choice>
  </mc:AlternateContent>
  <xr:revisionPtr revIDLastSave="0" documentId="13_ncr:1_{C1AAB145-6AE9-4484-816A-3DDD964F95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請求書様式 " sheetId="2" r:id="rId1"/>
    <sheet name="リスト" sheetId="3" state="hidden" r:id="rId2"/>
  </sheets>
  <definedNames>
    <definedName name="_xlnm.Print_Area" localSheetId="0">'請求書様式 '!$A$1:$L$63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4" i="2" l="1"/>
  <c r="M54" i="2"/>
  <c r="K29" i="2"/>
  <c r="K52" i="2"/>
  <c r="M52" i="2" s="1"/>
  <c r="K58" i="2"/>
  <c r="K57" i="2"/>
  <c r="K56" i="2"/>
  <c r="K55" i="2"/>
  <c r="K53" i="2"/>
  <c r="K51" i="2"/>
  <c r="K50" i="2"/>
  <c r="K49" i="2"/>
  <c r="K48" i="2"/>
  <c r="K47" i="2"/>
  <c r="M47" i="2" s="1"/>
  <c r="K46" i="2"/>
  <c r="K45" i="2"/>
  <c r="K44" i="2"/>
  <c r="K43" i="2"/>
  <c r="J38" i="2"/>
  <c r="J45" i="2"/>
  <c r="J46" i="2"/>
  <c r="B8" i="2"/>
  <c r="K19" i="2" l="1"/>
  <c r="M19" i="2" s="1"/>
  <c r="K22" i="2"/>
  <c r="M22" i="2" s="1"/>
  <c r="K23" i="2"/>
  <c r="M23" i="2" s="1"/>
  <c r="J18" i="2"/>
  <c r="K18" i="2"/>
  <c r="J1" i="2"/>
  <c r="K59" i="2" l="1"/>
  <c r="M59" i="2" s="1"/>
  <c r="K38" i="2"/>
  <c r="M38" i="2" s="1"/>
  <c r="D44" i="3"/>
  <c r="M58" i="2"/>
  <c r="K20" i="2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28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3" i="3"/>
  <c r="C5" i="2"/>
  <c r="O2" i="2"/>
  <c r="I3" i="2" s="1"/>
  <c r="J30" i="2"/>
  <c r="J20" i="2"/>
  <c r="J21" i="2"/>
  <c r="J22" i="2"/>
  <c r="K37" i="2"/>
  <c r="M37" i="2" s="1"/>
  <c r="J37" i="2"/>
  <c r="M43" i="2"/>
  <c r="J56" i="2"/>
  <c r="H58" i="2"/>
  <c r="I54" i="2"/>
  <c r="H54" i="2" s="1"/>
  <c r="M51" i="2"/>
  <c r="D1" i="3" l="1"/>
  <c r="O19" i="2" s="1"/>
  <c r="E13" i="2" s="1"/>
  <c r="M44" i="2"/>
  <c r="M20" i="2"/>
  <c r="M56" i="2"/>
  <c r="H57" i="2" l="1"/>
  <c r="M57" i="2" s="1"/>
  <c r="M55" i="2"/>
  <c r="M53" i="2"/>
  <c r="M50" i="2"/>
  <c r="M49" i="2"/>
  <c r="M48" i="2"/>
  <c r="K36" i="2"/>
  <c r="M36" i="2" s="1"/>
  <c r="J36" i="2"/>
  <c r="K35" i="2"/>
  <c r="M35" i="2" s="1"/>
  <c r="J35" i="2"/>
  <c r="K34" i="2"/>
  <c r="M34" i="2" s="1"/>
  <c r="J34" i="2"/>
  <c r="K33" i="2"/>
  <c r="M33" i="2" s="1"/>
  <c r="J33" i="2"/>
  <c r="K32" i="2"/>
  <c r="M32" i="2" s="1"/>
  <c r="J32" i="2"/>
  <c r="K31" i="2"/>
  <c r="M31" i="2" s="1"/>
  <c r="J31" i="2"/>
  <c r="K30" i="2"/>
  <c r="M30" i="2" s="1"/>
  <c r="M29" i="2"/>
  <c r="J29" i="2"/>
  <c r="K28" i="2"/>
  <c r="M28" i="2" s="1"/>
  <c r="J28" i="2"/>
  <c r="K27" i="2"/>
  <c r="M27" i="2" s="1"/>
  <c r="J27" i="2"/>
  <c r="K26" i="2"/>
  <c r="M26" i="2" s="1"/>
  <c r="J26" i="2"/>
  <c r="K25" i="2"/>
  <c r="M25" i="2" s="1"/>
  <c r="J25" i="2"/>
  <c r="K24" i="2"/>
  <c r="M24" i="2" s="1"/>
  <c r="J24" i="2"/>
  <c r="J23" i="2"/>
  <c r="K21" i="2"/>
  <c r="J19" i="2"/>
  <c r="M18" i="2"/>
  <c r="M45" i="2" l="1"/>
  <c r="M46" i="2"/>
  <c r="M21" i="2"/>
  <c r="K39" i="2"/>
  <c r="D10" i="2" s="1"/>
  <c r="K60" i="2"/>
  <c r="O18" i="2" l="1"/>
  <c r="E12" i="2"/>
</calcChain>
</file>

<file path=xl/sharedStrings.xml><?xml version="1.0" encoding="utf-8"?>
<sst xmlns="http://schemas.openxmlformats.org/spreadsheetml/2006/main" count="114" uniqueCount="95">
  <si>
    <t>接種したワクチン</t>
    <rPh sb="0" eb="2">
      <t>セッシュ</t>
    </rPh>
    <phoneticPr fontId="1"/>
  </si>
  <si>
    <t>代表者名</t>
    <rPh sb="0" eb="3">
      <t>ダイヒョウシャ</t>
    </rPh>
    <rPh sb="3" eb="4">
      <t>メイ</t>
    </rPh>
    <phoneticPr fontId="1"/>
  </si>
  <si>
    <t>(内 訳)</t>
    <rPh sb="1" eb="2">
      <t>ウチ</t>
    </rPh>
    <rPh sb="3" eb="4">
      <t>ヤク</t>
    </rPh>
    <phoneticPr fontId="1"/>
  </si>
  <si>
    <t>口座名義</t>
    <rPh sb="0" eb="2">
      <t>コウザ</t>
    </rPh>
    <rPh sb="2" eb="4">
      <t>メイギ</t>
    </rPh>
    <phoneticPr fontId="1"/>
  </si>
  <si>
    <t>麻しん・風しん混合（MR）</t>
    <rPh sb="4" eb="5">
      <t>フウ</t>
    </rPh>
    <rPh sb="7" eb="9">
      <t>コンゴウ</t>
    </rPh>
    <phoneticPr fontId="1"/>
  </si>
  <si>
    <t>日本脳炎</t>
    <phoneticPr fontId="1"/>
  </si>
  <si>
    <t>自己負担有</t>
    <rPh sb="0" eb="2">
      <t>ジコ</t>
    </rPh>
    <rPh sb="2" eb="4">
      <t>フタン</t>
    </rPh>
    <rPh sb="4" eb="5">
      <t>ユウ</t>
    </rPh>
    <phoneticPr fontId="1"/>
  </si>
  <si>
    <t>自己負担無</t>
    <rPh sb="0" eb="2">
      <t>ジコ</t>
    </rPh>
    <rPh sb="2" eb="4">
      <t>フタン</t>
    </rPh>
    <rPh sb="4" eb="5">
      <t>ム</t>
    </rPh>
    <phoneticPr fontId="1"/>
  </si>
  <si>
    <t>麻しん</t>
    <rPh sb="0" eb="1">
      <t>マ</t>
    </rPh>
    <phoneticPr fontId="1"/>
  </si>
  <si>
    <t>風しん</t>
    <rPh sb="0" eb="1">
      <t>フウ</t>
    </rPh>
    <phoneticPr fontId="1"/>
  </si>
  <si>
    <t>BCG</t>
    <phoneticPr fontId="1"/>
  </si>
  <si>
    <t>不活化ポリオ</t>
    <rPh sb="0" eb="1">
      <t>フ</t>
    </rPh>
    <rPh sb="1" eb="3">
      <t>カツカ</t>
    </rPh>
    <phoneticPr fontId="1"/>
  </si>
  <si>
    <t>水痘</t>
    <rPh sb="0" eb="2">
      <t>スイトウ</t>
    </rPh>
    <phoneticPr fontId="1"/>
  </si>
  <si>
    <t>高齢者
肺炎球菌</t>
    <rPh sb="0" eb="3">
      <t>コウレイシャ</t>
    </rPh>
    <rPh sb="4" eb="6">
      <t>ハイエン</t>
    </rPh>
    <rPh sb="6" eb="8">
      <t>キュウキン</t>
    </rPh>
    <phoneticPr fontId="1"/>
  </si>
  <si>
    <t>請　求　額</t>
    <rPh sb="0" eb="1">
      <t>ショウ</t>
    </rPh>
    <rPh sb="2" eb="3">
      <t>モトム</t>
    </rPh>
    <rPh sb="4" eb="5">
      <t>ガク</t>
    </rPh>
    <phoneticPr fontId="1"/>
  </si>
  <si>
    <t>（0.25mlバイアル）</t>
    <phoneticPr fontId="1"/>
  </si>
  <si>
    <t>（0.5mlバイアル）</t>
    <phoneticPr fontId="1"/>
  </si>
  <si>
    <t>医療機関所在地</t>
    <rPh sb="0" eb="2">
      <t>イリョウ</t>
    </rPh>
    <rPh sb="2" eb="4">
      <t>キカン</t>
    </rPh>
    <rPh sb="4" eb="7">
      <t>ショザイチ</t>
    </rPh>
    <phoneticPr fontId="1"/>
  </si>
  <si>
    <t>医療機関名</t>
    <rPh sb="0" eb="2">
      <t>イリョウ</t>
    </rPh>
    <rPh sb="2" eb="3">
      <t>キ</t>
    </rPh>
    <rPh sb="3" eb="4">
      <t>セキ</t>
    </rPh>
    <rPh sb="4" eb="5">
      <t>メイ</t>
    </rPh>
    <phoneticPr fontId="1"/>
  </si>
  <si>
    <t>ロタウイルス</t>
    <phoneticPr fontId="1"/>
  </si>
  <si>
    <t>1価（ロタリックス）</t>
    <rPh sb="1" eb="2">
      <t>カ</t>
    </rPh>
    <phoneticPr fontId="1"/>
  </si>
  <si>
    <t>5価（ロタテック）</t>
    <rPh sb="1" eb="2">
      <t>カ</t>
    </rPh>
    <phoneticPr fontId="1"/>
  </si>
  <si>
    <t>B型肝炎（ヘプタバックス）</t>
    <rPh sb="1" eb="2">
      <t>ガタ</t>
    </rPh>
    <rPh sb="2" eb="4">
      <t>カンエン</t>
    </rPh>
    <phoneticPr fontId="1"/>
  </si>
  <si>
    <t>ヒブ（インフルエンザ菌ｂ型）</t>
    <rPh sb="10" eb="11">
      <t>キン</t>
    </rPh>
    <rPh sb="12" eb="13">
      <t>カタ</t>
    </rPh>
    <phoneticPr fontId="1"/>
  </si>
  <si>
    <t>接種不可能者(予診のみ)</t>
    <rPh sb="0" eb="2">
      <t>セッシュ</t>
    </rPh>
    <rPh sb="2" eb="5">
      <t>フカノウ</t>
    </rPh>
    <rPh sb="5" eb="6">
      <t>シャ</t>
    </rPh>
    <rPh sb="7" eb="8">
      <t>ヨ</t>
    </rPh>
    <rPh sb="8" eb="9">
      <t>ミ</t>
    </rPh>
    <phoneticPr fontId="1"/>
  </si>
  <si>
    <t>（普通・当座）</t>
    <phoneticPr fontId="1"/>
  </si>
  <si>
    <t>請求額
（人数×単価）</t>
    <rPh sb="0" eb="2">
      <t>セイキュウ</t>
    </rPh>
    <rPh sb="2" eb="3">
      <t>ガク</t>
    </rPh>
    <rPh sb="5" eb="7">
      <t>ニンズウ</t>
    </rPh>
    <rPh sb="8" eb="10">
      <t>タンカ</t>
    </rPh>
    <phoneticPr fontId="1"/>
  </si>
  <si>
    <t>請求額
（人数×単価）</t>
    <rPh sb="0" eb="3">
      <t>セイキュウガク</t>
    </rPh>
    <rPh sb="5" eb="7">
      <t>ニンズウ</t>
    </rPh>
    <rPh sb="8" eb="10">
      <t>タンカ</t>
    </rPh>
    <phoneticPr fontId="1"/>
  </si>
  <si>
    <t>消費税（10％）</t>
  </si>
  <si>
    <t>手技料</t>
    <phoneticPr fontId="1"/>
  </si>
  <si>
    <t>ワクチン代</t>
    <phoneticPr fontId="1"/>
  </si>
  <si>
    <t>委託料単価(円)</t>
    <rPh sb="0" eb="3">
      <t>イタクリョウ</t>
    </rPh>
    <rPh sb="3" eb="5">
      <t>タンカ</t>
    </rPh>
    <rPh sb="6" eb="7">
      <t>エン</t>
    </rPh>
    <phoneticPr fontId="1"/>
  </si>
  <si>
    <t>消費税(10%)</t>
    <rPh sb="0" eb="3">
      <t>ショウヒゼイ</t>
    </rPh>
    <phoneticPr fontId="1"/>
  </si>
  <si>
    <t>委託料単価又は請求単価(円)</t>
    <rPh sb="0" eb="3">
      <t>イタクリョウ</t>
    </rPh>
    <rPh sb="3" eb="5">
      <t>タンカ</t>
    </rPh>
    <rPh sb="5" eb="6">
      <t>マタ</t>
    </rPh>
    <rPh sb="7" eb="9">
      <t>セイキュウ</t>
    </rPh>
    <rPh sb="9" eb="11">
      <t>タンカ</t>
    </rPh>
    <rPh sb="12" eb="13">
      <t>エン</t>
    </rPh>
    <phoneticPr fontId="1"/>
  </si>
  <si>
    <t>人数(人)</t>
    <rPh sb="0" eb="2">
      <t>ニンズウ</t>
    </rPh>
    <rPh sb="3" eb="4">
      <t>ニン</t>
    </rPh>
    <phoneticPr fontId="1"/>
  </si>
  <si>
    <t>新型コロナ</t>
    <rPh sb="0" eb="2">
      <t>シンガタ</t>
    </rPh>
    <phoneticPr fontId="1"/>
  </si>
  <si>
    <t>注3〕自己負担有の場合は、自己負担分を差し引いた額（市町村負担額）を単価として記載</t>
    <rPh sb="0" eb="1">
      <t>チュウ</t>
    </rPh>
    <rPh sb="3" eb="5">
      <t>ジコ</t>
    </rPh>
    <rPh sb="5" eb="7">
      <t>フタン</t>
    </rPh>
    <rPh sb="7" eb="8">
      <t>アリ</t>
    </rPh>
    <rPh sb="9" eb="11">
      <t>バアイ</t>
    </rPh>
    <rPh sb="13" eb="15">
      <t>ジコ</t>
    </rPh>
    <rPh sb="15" eb="17">
      <t>フタン</t>
    </rPh>
    <rPh sb="17" eb="18">
      <t>ブン</t>
    </rPh>
    <rPh sb="19" eb="20">
      <t>サ</t>
    </rPh>
    <rPh sb="21" eb="22">
      <t>ヒ</t>
    </rPh>
    <rPh sb="24" eb="25">
      <t>ガク</t>
    </rPh>
    <rPh sb="26" eb="29">
      <t>シチョウソン</t>
    </rPh>
    <rPh sb="29" eb="31">
      <t>フタン</t>
    </rPh>
    <rPh sb="31" eb="32">
      <t>ガク</t>
    </rPh>
    <rPh sb="34" eb="36">
      <t>タンカ</t>
    </rPh>
    <rPh sb="39" eb="41">
      <t>キサイ</t>
    </rPh>
    <phoneticPr fontId="1"/>
  </si>
  <si>
    <t>(あて先）</t>
    <rPh sb="3" eb="4">
      <t>サキ</t>
    </rPh>
    <phoneticPr fontId="1"/>
  </si>
  <si>
    <t>（ﾌ ﾘ ｶ ﾞﾅ）</t>
    <phoneticPr fontId="1"/>
  </si>
  <si>
    <t>高齢者
インフルエンザ</t>
    <rPh sb="0" eb="3">
      <t>コウレイシャ</t>
    </rPh>
    <phoneticPr fontId="1"/>
  </si>
  <si>
    <t>１人につき</t>
    <rPh sb="1" eb="2">
      <t>ヒト</t>
    </rPh>
    <phoneticPr fontId="1"/>
  </si>
  <si>
    <t>注1〕接種医療機関は、接種ワクチンごとに人数、金額を記入し、予診票を添付して、翌月10日までに市町村に提出してください。</t>
    <rPh sb="0" eb="1">
      <t>チュウ</t>
    </rPh>
    <rPh sb="3" eb="5">
      <t>セッシュ</t>
    </rPh>
    <rPh sb="5" eb="7">
      <t>イリョウ</t>
    </rPh>
    <rPh sb="7" eb="9">
      <t>キカン</t>
    </rPh>
    <rPh sb="11" eb="13">
      <t>セッシュ</t>
    </rPh>
    <rPh sb="20" eb="22">
      <t>ニンズウ</t>
    </rPh>
    <rPh sb="23" eb="25">
      <t>キンガク</t>
    </rPh>
    <rPh sb="26" eb="27">
      <t>キ</t>
    </rPh>
    <rPh sb="27" eb="28">
      <t>イ</t>
    </rPh>
    <rPh sb="30" eb="31">
      <t>ヨ</t>
    </rPh>
    <rPh sb="31" eb="32">
      <t>ミ</t>
    </rPh>
    <rPh sb="32" eb="33">
      <t>ヒョウ</t>
    </rPh>
    <rPh sb="34" eb="36">
      <t>テンプ</t>
    </rPh>
    <rPh sb="39" eb="41">
      <t>ヨクゲツ</t>
    </rPh>
    <rPh sb="43" eb="44">
      <t>ニチ</t>
    </rPh>
    <rPh sb="47" eb="50">
      <t>シチョウソン</t>
    </rPh>
    <rPh sb="51" eb="53">
      <t>テイシュツ</t>
    </rPh>
    <phoneticPr fontId="1"/>
  </si>
  <si>
    <t>注2〕2回目請求以降、振込み金融機関名、口座番号及び口座名義に変更がない場合、その記載を省略することができる。</t>
    <rPh sb="0" eb="1">
      <t>チュウ</t>
    </rPh>
    <rPh sb="6" eb="8">
      <t>セイキュウ</t>
    </rPh>
    <rPh sb="11" eb="13">
      <t>フリコ</t>
    </rPh>
    <rPh sb="14" eb="16">
      <t>キンユウ</t>
    </rPh>
    <rPh sb="16" eb="18">
      <t>キカン</t>
    </rPh>
    <rPh sb="18" eb="19">
      <t>メイ</t>
    </rPh>
    <rPh sb="20" eb="22">
      <t>コウザ</t>
    </rPh>
    <rPh sb="22" eb="24">
      <t>バンゴウ</t>
    </rPh>
    <rPh sb="24" eb="25">
      <t>オヨ</t>
    </rPh>
    <rPh sb="26" eb="28">
      <t>コウザ</t>
    </rPh>
    <rPh sb="28" eb="30">
      <t>メイギ</t>
    </rPh>
    <rPh sb="31" eb="33">
      <t>ヘンコウ</t>
    </rPh>
    <rPh sb="36" eb="38">
      <t>バアイ</t>
    </rPh>
    <rPh sb="41" eb="43">
      <t>キサイ</t>
    </rPh>
    <rPh sb="44" eb="45">
      <t>ショウ</t>
    </rPh>
    <rPh sb="45" eb="46">
      <t>リャク</t>
    </rPh>
    <phoneticPr fontId="1"/>
  </si>
  <si>
    <t>三種混合(DPT)</t>
    <rPh sb="0" eb="1">
      <t>サン</t>
    </rPh>
    <phoneticPr fontId="1"/>
  </si>
  <si>
    <r>
      <t xml:space="preserve">口座番号  </t>
    </r>
    <r>
      <rPr>
        <u/>
        <sz val="12"/>
        <rFont val="UD デジタル 教科書体 NK-R"/>
        <family val="1"/>
        <charset val="128"/>
      </rPr>
      <t xml:space="preserve">                  　　　　　　　　　　　</t>
    </r>
    <r>
      <rPr>
        <sz val="12"/>
        <rFont val="UD デジタル 教科書体 NK-R"/>
        <family val="1"/>
        <charset val="128"/>
      </rPr>
      <t>　</t>
    </r>
    <rPh sb="0" eb="2">
      <t>コウザ</t>
    </rPh>
    <rPh sb="2" eb="4">
      <t>バンゴウ</t>
    </rPh>
    <phoneticPr fontId="1"/>
  </si>
  <si>
    <t>B型肝炎
（ビームゲン）</t>
    <rPh sb="1" eb="2">
      <t>ガタ</t>
    </rPh>
    <rPh sb="2" eb="4">
      <t>カンエン</t>
    </rPh>
    <phoneticPr fontId="1"/>
  </si>
  <si>
    <r>
      <t xml:space="preserve">五種混合
</t>
    </r>
    <r>
      <rPr>
        <sz val="8"/>
        <color theme="1"/>
        <rFont val="UD デジタル 教科書体 NK-R"/>
        <family val="1"/>
        <charset val="128"/>
      </rPr>
      <t>(DPT-IPV-Hib)</t>
    </r>
    <rPh sb="0" eb="1">
      <t>ゴ</t>
    </rPh>
    <phoneticPr fontId="1"/>
  </si>
  <si>
    <t>ゴービック</t>
    <phoneticPr fontId="1"/>
  </si>
  <si>
    <t>クイントバック</t>
    <phoneticPr fontId="1"/>
  </si>
  <si>
    <r>
      <t xml:space="preserve">登録番号
</t>
    </r>
    <r>
      <rPr>
        <sz val="8"/>
        <rFont val="UD デジタル 教科書体 NK-R"/>
        <family val="1"/>
        <charset val="128"/>
      </rPr>
      <t>(インボイス制度参加事業者)</t>
    </r>
    <rPh sb="0" eb="2">
      <t>トウロク</t>
    </rPh>
    <rPh sb="2" eb="4">
      <t>バンゴウ</t>
    </rPh>
    <rPh sb="11" eb="13">
      <t>セイド</t>
    </rPh>
    <rPh sb="13" eb="15">
      <t>サンカ</t>
    </rPh>
    <rPh sb="15" eb="18">
      <t>ジギョウシャ</t>
    </rPh>
    <phoneticPr fontId="1"/>
  </si>
  <si>
    <t>二種混合(DT)</t>
    <phoneticPr fontId="1"/>
  </si>
  <si>
    <t>自己負担有</t>
    <rPh sb="0" eb="2">
      <t>ジコ</t>
    </rPh>
    <rPh sb="2" eb="4">
      <t>フタン</t>
    </rPh>
    <rPh sb="4" eb="5">
      <t>アリ</t>
    </rPh>
    <phoneticPr fontId="1"/>
  </si>
  <si>
    <t>自己負担無</t>
    <rPh sb="0" eb="2">
      <t>ジコ</t>
    </rPh>
    <rPh sb="2" eb="4">
      <t>フタン</t>
    </rPh>
    <rPh sb="4" eb="5">
      <t>ナシ</t>
    </rPh>
    <phoneticPr fontId="1"/>
  </si>
  <si>
    <t>ｺｽﾀｲﾍﾞ</t>
    <phoneticPr fontId="1"/>
  </si>
  <si>
    <t>　</t>
    <phoneticPr fontId="1"/>
  </si>
  <si>
    <t>小児用肺炎球菌</t>
    <rPh sb="0" eb="2">
      <t>ショウニ</t>
    </rPh>
    <rPh sb="2" eb="3">
      <t>ヨウ</t>
    </rPh>
    <rPh sb="3" eb="5">
      <t>ハイエン</t>
    </rPh>
    <rPh sb="5" eb="7">
      <t>キュウキン</t>
    </rPh>
    <phoneticPr fontId="1"/>
  </si>
  <si>
    <t>接種不可能者（予診のみ）</t>
    <rPh sb="0" eb="2">
      <t>セッシュ</t>
    </rPh>
    <rPh sb="2" eb="5">
      <t>フカノウ</t>
    </rPh>
    <rPh sb="5" eb="6">
      <t>シャ</t>
    </rPh>
    <rPh sb="7" eb="9">
      <t>ヨシン</t>
    </rPh>
    <phoneticPr fontId="1"/>
  </si>
  <si>
    <t>請求金額(合計金額)</t>
  </si>
  <si>
    <t>ビケン</t>
    <phoneticPr fontId="1"/>
  </si>
  <si>
    <t>シング
リックス</t>
    <phoneticPr fontId="1"/>
  </si>
  <si>
    <t>帯状疱疹</t>
    <rPh sb="0" eb="4">
      <t>タイジョウホウシン</t>
    </rPh>
    <phoneticPr fontId="1"/>
  </si>
  <si>
    <t>（内訳）10％対象額（税込金額）</t>
    <rPh sb="1" eb="3">
      <t>ウチワケ</t>
    </rPh>
    <rPh sb="7" eb="10">
      <t>タイショウガク</t>
    </rPh>
    <rPh sb="11" eb="13">
      <t>ゼイコ</t>
    </rPh>
    <rPh sb="13" eb="15">
      <t>キンガク</t>
    </rPh>
    <phoneticPr fontId="1"/>
  </si>
  <si>
    <t>内消費税</t>
    <rPh sb="0" eb="1">
      <t>ウチ</t>
    </rPh>
    <rPh sb="1" eb="4">
      <t>ショウヒゼイ</t>
    </rPh>
    <phoneticPr fontId="1"/>
  </si>
  <si>
    <t>ｺﾐﾅﾃｨ
ﾀﾞｲﾁﾛﾅ
ﾇﾊﾞｷｿﾋﾞｯﾄﾞ</t>
    <phoneticPr fontId="1"/>
  </si>
  <si>
    <t>子宮頸がん（シルガード9）</t>
    <phoneticPr fontId="1"/>
  </si>
  <si>
    <t>自己負担有</t>
    <rPh sb="0" eb="4">
      <t>ジコフタン</t>
    </rPh>
    <rPh sb="4" eb="5">
      <t>アリ</t>
    </rPh>
    <phoneticPr fontId="1"/>
  </si>
  <si>
    <t>自己負担無</t>
    <rPh sb="0" eb="4">
      <t>ジコフタン</t>
    </rPh>
    <rPh sb="4" eb="5">
      <t>ナ</t>
    </rPh>
    <phoneticPr fontId="1"/>
  </si>
  <si>
    <t>標準量</t>
    <rPh sb="0" eb="3">
      <t>ヒョウジュンリョウ</t>
    </rPh>
    <phoneticPr fontId="1"/>
  </si>
  <si>
    <t>高容量</t>
    <rPh sb="0" eb="3">
      <t>コウヨウリョウ</t>
    </rPh>
    <phoneticPr fontId="1"/>
  </si>
  <si>
    <t>ﾌﾟﾚﾍﾞﾅｰ20</t>
    <phoneticPr fontId="1"/>
  </si>
  <si>
    <t>２０２６年度　定期予防接種委託料請求書</t>
    <rPh sb="4" eb="6">
      <t>ネンド</t>
    </rPh>
    <rPh sb="7" eb="9">
      <t>テイキ</t>
    </rPh>
    <rPh sb="9" eb="11">
      <t>ヨボウ</t>
    </rPh>
    <rPh sb="11" eb="13">
      <t>セッシュ</t>
    </rPh>
    <rPh sb="13" eb="16">
      <t>イタクリョウ</t>
    </rPh>
    <rPh sb="16" eb="17">
      <t>ショウ</t>
    </rPh>
    <rPh sb="17" eb="18">
      <t>モトム</t>
    </rPh>
    <rPh sb="18" eb="19">
      <t>ショ</t>
    </rPh>
    <phoneticPr fontId="1"/>
  </si>
  <si>
    <t>ＲＳウイルス</t>
    <phoneticPr fontId="1"/>
  </si>
  <si>
    <t>本日は</t>
  </si>
  <si>
    <t>です</t>
  </si>
  <si>
    <t>請求先は</t>
  </si>
  <si>
    <t>須坂市長</t>
  </si>
  <si>
    <t>あて</t>
  </si>
  <si>
    <t>（長野県）予防接種相互乗り入れ事業の実施医療機関ですか</t>
  </si>
  <si>
    <t>接種</t>
  </si>
  <si>
    <t>月分の請求です</t>
  </si>
  <si>
    <t>👈請求内訳：</t>
  </si>
  <si>
    <t>税込金額</t>
  </si>
  <si>
    <t>内消費税額</t>
  </si>
  <si>
    <t>人数を入力してください。金額は自動計算されます</t>
  </si>
  <si>
    <t>消費税合計</t>
    <rPh sb="0" eb="3">
      <t>ショウヒゼイ</t>
    </rPh>
    <rPh sb="3" eb="5">
      <t>ゴウケイ</t>
    </rPh>
    <phoneticPr fontId="1"/>
  </si>
  <si>
    <t>〇</t>
    <phoneticPr fontId="1"/>
  </si>
  <si>
    <t>（予防接種相互乗入れ）</t>
    <rPh sb="1" eb="3">
      <t>ヨボウ</t>
    </rPh>
    <rPh sb="3" eb="5">
      <t>セッシュ</t>
    </rPh>
    <rPh sb="5" eb="7">
      <t>ソウゴ</t>
    </rPh>
    <rPh sb="7" eb="9">
      <t>ノリイ</t>
    </rPh>
    <phoneticPr fontId="1"/>
  </si>
  <si>
    <t>×</t>
    <phoneticPr fontId="1"/>
  </si>
  <si>
    <t xml:space="preserve">振込金融機関 </t>
    <rPh sb="0" eb="2">
      <t>フリコ</t>
    </rPh>
    <rPh sb="2" eb="4">
      <t>キンユウ</t>
    </rPh>
    <rPh sb="4" eb="6">
      <t>キカン</t>
    </rPh>
    <phoneticPr fontId="1"/>
  </si>
  <si>
    <t>　　　　　　　銀行　　　　　　　支店</t>
    <rPh sb="7" eb="9">
      <t>ギンコウ</t>
    </rPh>
    <rPh sb="16" eb="18">
      <t>シテン</t>
    </rPh>
    <phoneticPr fontId="1"/>
  </si>
  <si>
    <t>2人であれば、２を入力。単位（人）は不要（自動入力）です。</t>
    <rPh sb="15" eb="16">
      <t>ヒト</t>
    </rPh>
    <phoneticPr fontId="1"/>
  </si>
  <si>
    <t>←請求書の作成日は、提出日または投函日でお願いします。</t>
    <phoneticPr fontId="1"/>
  </si>
  <si>
    <t>←〇 or ×</t>
    <phoneticPr fontId="1"/>
  </si>
  <si>
    <t>-</t>
    <phoneticPr fontId="1"/>
  </si>
  <si>
    <t>ｴﾑﾈｸｽﾊﾟｲｸ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</si>
</sst>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&quot;人&quot;"/>
    <numFmt numFmtId="177" formatCode="#,###&quot;円&quot;"/>
    <numFmt numFmtId="178" formatCode="#,##0;[Red]#,##0"/>
    <numFmt numFmtId="179" formatCode="#,##0_ "/>
    <numFmt numFmtId="180" formatCode="yyyy&quot;年&quot;m&quot;月&quot;d&quot;日&quot;;@"/>
  </numFmts>
  <fonts count="2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UD デジタル 教科書体 NK-R"/>
      <family val="1"/>
      <charset val="128"/>
    </font>
    <font>
      <sz val="18"/>
      <name val="UD デジタル 教科書体 NK-R"/>
      <family val="1"/>
      <charset val="128"/>
    </font>
    <font>
      <u/>
      <sz val="12"/>
      <name val="UD デジタル 教科書体 NK-R"/>
      <family val="1"/>
      <charset val="128"/>
    </font>
    <font>
      <sz val="11"/>
      <color theme="1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b/>
      <sz val="20"/>
      <name val="UD デジタル 教科書体 NK-R"/>
      <family val="1"/>
      <charset val="128"/>
    </font>
    <font>
      <sz val="12"/>
      <color theme="1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8"/>
      <color theme="1"/>
      <name val="UD デジタル 教科書体 NK-R"/>
      <family val="1"/>
      <charset val="128"/>
    </font>
    <font>
      <sz val="8"/>
      <name val="UD デジタル 教科書体 NK-R"/>
      <family val="1"/>
      <charset val="128"/>
    </font>
    <font>
      <sz val="13"/>
      <name val="UD デジタル 教科書体 NK-R"/>
      <family val="1"/>
      <charset val="128"/>
    </font>
    <font>
      <b/>
      <sz val="16"/>
      <name val="UD デジタル 教科書体 NK-R"/>
      <family val="1"/>
      <charset val="128"/>
    </font>
    <font>
      <sz val="12"/>
      <color theme="0"/>
      <name val="UD デジタル 教科書体 NK-R"/>
      <family val="1"/>
      <charset val="128"/>
    </font>
    <font>
      <sz val="1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u/>
      <sz val="16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77" fontId="8" fillId="0" borderId="1" xfId="0" applyNumberFormat="1" applyFont="1" applyBorder="1" applyAlignment="1">
      <alignment horizontal="right" vertical="center"/>
    </xf>
    <xf numFmtId="177" fontId="8" fillId="0" borderId="5" xfId="0" applyNumberFormat="1" applyFont="1" applyBorder="1" applyAlignment="1">
      <alignment horizontal="right" vertical="center"/>
    </xf>
    <xf numFmtId="177" fontId="8" fillId="0" borderId="2" xfId="0" applyNumberFormat="1" applyFont="1" applyBorder="1" applyAlignment="1">
      <alignment horizontal="right" vertical="center"/>
    </xf>
    <xf numFmtId="177" fontId="8" fillId="0" borderId="2" xfId="0" applyNumberFormat="1" applyFont="1" applyBorder="1" applyAlignment="1">
      <alignment vertical="center"/>
    </xf>
    <xf numFmtId="178" fontId="8" fillId="0" borderId="21" xfId="0" applyNumberFormat="1" applyFont="1" applyBorder="1" applyAlignment="1">
      <alignment vertical="top"/>
    </xf>
    <xf numFmtId="177" fontId="8" fillId="0" borderId="1" xfId="0" applyNumberFormat="1" applyFont="1" applyBorder="1" applyAlignment="1">
      <alignment vertical="center"/>
    </xf>
    <xf numFmtId="0" fontId="8" fillId="0" borderId="4" xfId="0" applyFont="1" applyBorder="1" applyAlignment="1">
      <alignment horizontal="right" vertical="center"/>
    </xf>
    <xf numFmtId="177" fontId="8" fillId="0" borderId="3" xfId="0" applyNumberFormat="1" applyFont="1" applyBorder="1" applyAlignment="1">
      <alignment vertical="center"/>
    </xf>
    <xf numFmtId="177" fontId="8" fillId="0" borderId="20" xfId="0" applyNumberFormat="1" applyFont="1" applyBorder="1" applyAlignment="1">
      <alignment horizontal="right" vertical="center"/>
    </xf>
    <xf numFmtId="177" fontId="8" fillId="0" borderId="23" xfId="0" applyNumberFormat="1" applyFont="1" applyBorder="1" applyAlignment="1">
      <alignment vertical="center"/>
    </xf>
    <xf numFmtId="177" fontId="8" fillId="0" borderId="29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177" fontId="8" fillId="0" borderId="6" xfId="0" applyNumberFormat="1" applyFont="1" applyBorder="1" applyAlignment="1">
      <alignment horizontal="right" vertical="center"/>
    </xf>
    <xf numFmtId="177" fontId="8" fillId="0" borderId="6" xfId="0" applyNumberFormat="1" applyFont="1" applyBorder="1" applyAlignment="1">
      <alignment vertical="center"/>
    </xf>
    <xf numFmtId="179" fontId="8" fillId="0" borderId="21" xfId="0" applyNumberFormat="1" applyFont="1" applyBorder="1" applyAlignment="1">
      <alignment vertical="center"/>
    </xf>
    <xf numFmtId="0" fontId="8" fillId="0" borderId="4" xfId="0" applyFont="1" applyBorder="1" applyAlignment="1">
      <alignment horizontal="center" vertical="center"/>
    </xf>
    <xf numFmtId="177" fontId="8" fillId="0" borderId="30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wrapText="1"/>
    </xf>
    <xf numFmtId="0" fontId="2" fillId="0" borderId="0" xfId="0" applyFont="1" applyAlignment="1">
      <alignment vertical="center" shrinkToFi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/>
    <xf numFmtId="177" fontId="8" fillId="0" borderId="24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horizontal="right" vertical="center"/>
    </xf>
    <xf numFmtId="177" fontId="8" fillId="0" borderId="0" xfId="0" applyNumberFormat="1" applyFont="1" applyAlignment="1">
      <alignment vertical="center"/>
    </xf>
    <xf numFmtId="177" fontId="8" fillId="0" borderId="29" xfId="0" applyNumberFormat="1" applyFont="1" applyBorder="1" applyAlignment="1">
      <alignment vertical="center"/>
    </xf>
    <xf numFmtId="177" fontId="8" fillId="0" borderId="12" xfId="0" applyNumberFormat="1" applyFont="1" applyBorder="1" applyAlignment="1">
      <alignment horizontal="right" vertical="center"/>
    </xf>
    <xf numFmtId="177" fontId="8" fillId="0" borderId="24" xfId="0" applyNumberFormat="1" applyFont="1" applyBorder="1" applyAlignment="1">
      <alignment horizontal="right" vertical="center"/>
    </xf>
    <xf numFmtId="177" fontId="8" fillId="0" borderId="14" xfId="0" applyNumberFormat="1" applyFont="1" applyBorder="1" applyAlignment="1">
      <alignment vertical="center"/>
    </xf>
    <xf numFmtId="177" fontId="8" fillId="0" borderId="34" xfId="0" applyNumberFormat="1" applyFont="1" applyBorder="1" applyAlignment="1">
      <alignment horizontal="right" vertical="center"/>
    </xf>
    <xf numFmtId="177" fontId="8" fillId="0" borderId="34" xfId="0" applyNumberFormat="1" applyFont="1" applyBorder="1" applyAlignment="1">
      <alignment vertical="center"/>
    </xf>
    <xf numFmtId="0" fontId="8" fillId="0" borderId="3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23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8" fillId="0" borderId="36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/>
    </xf>
    <xf numFmtId="0" fontId="8" fillId="0" borderId="2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30" xfId="0" applyFont="1" applyBorder="1" applyAlignment="1">
      <alignment vertical="center" wrapText="1"/>
    </xf>
    <xf numFmtId="0" fontId="0" fillId="2" borderId="1" xfId="0" applyFill="1" applyBorder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177" fontId="15" fillId="0" borderId="3" xfId="0" applyNumberFormat="1" applyFont="1" applyBorder="1" applyAlignment="1">
      <alignment vertical="center" shrinkToFit="1"/>
    </xf>
    <xf numFmtId="0" fontId="12" fillId="0" borderId="0" xfId="0" applyFont="1" applyAlignment="1" applyProtection="1">
      <alignment horizontal="left" vertical="center"/>
      <protection locked="0"/>
    </xf>
    <xf numFmtId="176" fontId="8" fillId="0" borderId="12" xfId="0" applyNumberFormat="1" applyFont="1" applyBorder="1" applyAlignment="1" applyProtection="1">
      <alignment horizontal="center" vertical="center"/>
      <protection locked="0"/>
    </xf>
    <xf numFmtId="176" fontId="8" fillId="0" borderId="29" xfId="0" applyNumberFormat="1" applyFont="1" applyBorder="1" applyAlignment="1" applyProtection="1">
      <alignment horizontal="center" vertical="center"/>
      <protection locked="0"/>
    </xf>
    <xf numFmtId="176" fontId="8" fillId="0" borderId="1" xfId="0" applyNumberFormat="1" applyFont="1" applyBorder="1" applyAlignment="1" applyProtection="1">
      <alignment horizontal="center" vertical="center"/>
      <protection locked="0"/>
    </xf>
    <xf numFmtId="14" fontId="15" fillId="3" borderId="49" xfId="0" applyNumberFormat="1" applyFont="1" applyFill="1" applyBorder="1" applyAlignment="1" applyProtection="1">
      <alignment vertical="center"/>
      <protection locked="0"/>
    </xf>
    <xf numFmtId="0" fontId="15" fillId="3" borderId="49" xfId="0" applyFont="1" applyFill="1" applyBorder="1" applyAlignment="1" applyProtection="1">
      <alignment horizontal="center" vertical="center"/>
      <protection locked="0"/>
    </xf>
    <xf numFmtId="0" fontId="15" fillId="3" borderId="49" xfId="0" applyFont="1" applyFill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horizontal="center" vertical="center" shrinkToFit="1"/>
      <protection locked="0"/>
    </xf>
    <xf numFmtId="176" fontId="8" fillId="0" borderId="24" xfId="0" applyNumberFormat="1" applyFont="1" applyBorder="1" applyAlignment="1" applyProtection="1">
      <alignment horizontal="center" vertical="center"/>
      <protection locked="0"/>
    </xf>
    <xf numFmtId="176" fontId="8" fillId="0" borderId="5" xfId="0" applyNumberFormat="1" applyFont="1" applyBorder="1" applyAlignment="1" applyProtection="1">
      <alignment horizontal="center" vertical="center"/>
      <protection locked="0"/>
    </xf>
    <xf numFmtId="177" fontId="6" fillId="0" borderId="25" xfId="0" applyNumberFormat="1" applyFont="1" applyBorder="1" applyAlignment="1">
      <alignment vertical="center"/>
    </xf>
    <xf numFmtId="177" fontId="6" fillId="0" borderId="22" xfId="0" applyNumberFormat="1" applyFont="1" applyBorder="1" applyAlignment="1">
      <alignment vertical="center"/>
    </xf>
    <xf numFmtId="177" fontId="6" fillId="0" borderId="33" xfId="0" applyNumberFormat="1" applyFont="1" applyBorder="1" applyAlignment="1">
      <alignment horizontal="right" vertical="center"/>
    </xf>
    <xf numFmtId="177" fontId="6" fillId="0" borderId="30" xfId="0" applyNumberFormat="1" applyFont="1" applyBorder="1" applyAlignment="1">
      <alignment vertical="center"/>
    </xf>
    <xf numFmtId="177" fontId="6" fillId="0" borderId="3" xfId="0" applyNumberFormat="1" applyFont="1" applyBorder="1" applyAlignment="1">
      <alignment vertical="center"/>
    </xf>
    <xf numFmtId="177" fontId="6" fillId="0" borderId="29" xfId="0" applyNumberFormat="1" applyFont="1" applyBorder="1" applyAlignment="1">
      <alignment horizontal="right" vertical="center"/>
    </xf>
    <xf numFmtId="177" fontId="6" fillId="0" borderId="14" xfId="0" applyNumberFormat="1" applyFont="1" applyBorder="1" applyAlignment="1">
      <alignment vertical="center"/>
    </xf>
    <xf numFmtId="177" fontId="6" fillId="0" borderId="10" xfId="0" applyNumberFormat="1" applyFont="1" applyBorder="1" applyAlignment="1">
      <alignment horizontal="right" vertical="center"/>
    </xf>
    <xf numFmtId="176" fontId="8" fillId="0" borderId="18" xfId="0" applyNumberFormat="1" applyFont="1" applyBorder="1" applyAlignment="1" applyProtection="1">
      <alignment horizontal="center" vertical="center"/>
      <protection locked="0"/>
    </xf>
    <xf numFmtId="1" fontId="0" fillId="0" borderId="0" xfId="0" applyNumberFormat="1"/>
    <xf numFmtId="177" fontId="8" fillId="0" borderId="25" xfId="0" applyNumberFormat="1" applyFont="1" applyBorder="1" applyAlignment="1">
      <alignment horizontal="right" vertical="center"/>
    </xf>
    <xf numFmtId="177" fontId="8" fillId="0" borderId="26" xfId="0" applyNumberFormat="1" applyFont="1" applyBorder="1" applyAlignment="1">
      <alignment horizontal="right" vertical="center"/>
    </xf>
    <xf numFmtId="177" fontId="8" fillId="0" borderId="45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left" vertical="center" wrapText="1" indent="2"/>
    </xf>
    <xf numFmtId="0" fontId="8" fillId="0" borderId="4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2"/>
    </xf>
    <xf numFmtId="0" fontId="8" fillId="0" borderId="11" xfId="0" applyFont="1" applyBorder="1" applyAlignment="1">
      <alignment horizontal="left" vertical="center" indent="2"/>
    </xf>
    <xf numFmtId="0" fontId="8" fillId="0" borderId="4" xfId="0" applyFont="1" applyBorder="1" applyAlignment="1">
      <alignment horizontal="left" vertical="center" indent="2"/>
    </xf>
    <xf numFmtId="0" fontId="8" fillId="0" borderId="2" xfId="0" applyFont="1" applyBorder="1" applyAlignment="1">
      <alignment horizontal="left" vertical="center" indent="2"/>
    </xf>
    <xf numFmtId="0" fontId="8" fillId="0" borderId="1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177" fontId="8" fillId="0" borderId="15" xfId="0" applyNumberFormat="1" applyFont="1" applyBorder="1" applyAlignment="1">
      <alignment horizontal="right" vertical="center"/>
    </xf>
    <xf numFmtId="177" fontId="8" fillId="0" borderId="25" xfId="0" applyNumberFormat="1" applyFont="1" applyBorder="1" applyAlignment="1">
      <alignment horizontal="right" vertical="center"/>
    </xf>
    <xf numFmtId="177" fontId="8" fillId="0" borderId="7" xfId="0" applyNumberFormat="1" applyFont="1" applyBorder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177" fontId="8" fillId="0" borderId="11" xfId="0" applyNumberFormat="1" applyFont="1" applyBorder="1" applyAlignment="1">
      <alignment horizontal="right" vertical="center"/>
    </xf>
    <xf numFmtId="177" fontId="8" fillId="0" borderId="2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8" fillId="0" borderId="1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77" fontId="8" fillId="0" borderId="17" xfId="0" applyNumberFormat="1" applyFont="1" applyBorder="1" applyAlignment="1">
      <alignment horizontal="center" vertical="center"/>
    </xf>
    <xf numFmtId="177" fontId="8" fillId="0" borderId="23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 wrapText="1"/>
    </xf>
    <xf numFmtId="0" fontId="8" fillId="0" borderId="4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47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177" fontId="8" fillId="0" borderId="17" xfId="0" applyNumberFormat="1" applyFont="1" applyBorder="1" applyAlignment="1">
      <alignment horizontal="right" vertical="center"/>
    </xf>
    <xf numFmtId="177" fontId="8" fillId="0" borderId="30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177" fontId="8" fillId="0" borderId="28" xfId="0" applyNumberFormat="1" applyFont="1" applyBorder="1" applyAlignment="1">
      <alignment horizontal="right" vertical="center"/>
    </xf>
    <xf numFmtId="177" fontId="8" fillId="0" borderId="27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177" fontId="8" fillId="0" borderId="15" xfId="0" applyNumberFormat="1" applyFont="1" applyBorder="1" applyAlignment="1">
      <alignment horizontal="center" vertical="center"/>
    </xf>
    <xf numFmtId="177" fontId="8" fillId="0" borderId="22" xfId="0" applyNumberFormat="1" applyFont="1" applyBorder="1" applyAlignment="1">
      <alignment horizontal="center" vertical="center"/>
    </xf>
    <xf numFmtId="177" fontId="8" fillId="0" borderId="51" xfId="0" applyNumberFormat="1" applyFont="1" applyBorder="1" applyAlignment="1">
      <alignment horizontal="center" vertical="center"/>
    </xf>
    <xf numFmtId="177" fontId="8" fillId="0" borderId="50" xfId="0" applyNumberFormat="1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 wrapText="1"/>
    </xf>
    <xf numFmtId="177" fontId="14" fillId="0" borderId="15" xfId="0" applyNumberFormat="1" applyFont="1" applyBorder="1" applyAlignment="1">
      <alignment horizontal="center" vertical="center"/>
    </xf>
    <xf numFmtId="177" fontId="14" fillId="0" borderId="22" xfId="0" applyNumberFormat="1" applyFont="1" applyBorder="1" applyAlignment="1">
      <alignment horizontal="center" vertical="center"/>
    </xf>
    <xf numFmtId="177" fontId="14" fillId="0" borderId="17" xfId="0" applyNumberFormat="1" applyFont="1" applyBorder="1" applyAlignment="1">
      <alignment horizontal="center" vertical="center"/>
    </xf>
    <xf numFmtId="177" fontId="14" fillId="0" borderId="23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13" fillId="0" borderId="31" xfId="0" applyFont="1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0" xfId="0" applyAlignment="1">
      <alignment horizontal="right" vertical="center"/>
    </xf>
    <xf numFmtId="177" fontId="13" fillId="0" borderId="31" xfId="0" applyNumberFormat="1" applyFont="1" applyBorder="1" applyAlignment="1" applyProtection="1">
      <alignment horizontal="right" shrinkToFit="1"/>
      <protection locked="0"/>
    </xf>
    <xf numFmtId="177" fontId="20" fillId="0" borderId="31" xfId="0" applyNumberFormat="1" applyFont="1" applyBorder="1" applyAlignment="1" applyProtection="1">
      <alignment horizontal="right" shrinkToFit="1"/>
      <protection locked="0"/>
    </xf>
    <xf numFmtId="177" fontId="18" fillId="0" borderId="3" xfId="0" applyNumberFormat="1" applyFont="1" applyBorder="1" applyAlignment="1" applyProtection="1">
      <alignment horizontal="right" shrinkToFit="1"/>
      <protection locked="0"/>
    </xf>
    <xf numFmtId="177" fontId="19" fillId="0" borderId="3" xfId="0" applyNumberFormat="1" applyFont="1" applyBorder="1" applyAlignment="1" applyProtection="1">
      <alignment shrinkToFit="1"/>
      <protection locked="0"/>
    </xf>
    <xf numFmtId="177" fontId="18" fillId="0" borderId="4" xfId="0" applyNumberFormat="1" applyFont="1" applyBorder="1" applyAlignment="1" applyProtection="1">
      <alignment horizontal="right" shrinkToFit="1"/>
      <protection locked="0"/>
    </xf>
    <xf numFmtId="177" fontId="19" fillId="0" borderId="4" xfId="0" applyNumberFormat="1" applyFont="1" applyBorder="1" applyAlignment="1" applyProtection="1">
      <alignment horizontal="right" shrinkToFit="1"/>
      <protection locked="0"/>
    </xf>
    <xf numFmtId="0" fontId="6" fillId="0" borderId="3" xfId="0" applyFont="1" applyBorder="1" applyAlignment="1" applyProtection="1">
      <alignment vertical="center" shrinkToFit="1"/>
      <protection locked="0"/>
    </xf>
    <xf numFmtId="0" fontId="0" fillId="0" borderId="3" xfId="0" applyBorder="1" applyAlignment="1" applyProtection="1">
      <alignment vertical="center" shrinkToFit="1"/>
      <protection locked="0"/>
    </xf>
    <xf numFmtId="0" fontId="6" fillId="0" borderId="4" xfId="0" applyFont="1" applyBorder="1" applyAlignment="1" applyProtection="1">
      <alignment vertical="center" shrinkToFit="1"/>
      <protection locked="0"/>
    </xf>
    <xf numFmtId="0" fontId="0" fillId="0" borderId="4" xfId="0" applyBorder="1" applyAlignment="1" applyProtection="1">
      <alignment vertical="center" shrinkToFit="1"/>
      <protection locked="0"/>
    </xf>
    <xf numFmtId="0" fontId="6" fillId="0" borderId="4" xfId="0" applyFont="1" applyBorder="1" applyAlignment="1" applyProtection="1">
      <alignment horizontal="left" vertical="center" shrinkToFit="1"/>
      <protection locked="0"/>
    </xf>
    <xf numFmtId="0" fontId="0" fillId="0" borderId="4" xfId="0" applyBorder="1" applyAlignment="1" applyProtection="1">
      <alignment horizontal="left" vertical="center" shrinkToFit="1"/>
      <protection locked="0"/>
    </xf>
    <xf numFmtId="0" fontId="6" fillId="0" borderId="3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center" vertical="center"/>
    </xf>
    <xf numFmtId="180" fontId="17" fillId="0" borderId="0" xfId="0" applyNumberFormat="1" applyFont="1" applyAlignment="1" applyProtection="1">
      <alignment horizontal="right" vertical="center" shrinkToFit="1"/>
      <protection locked="0"/>
    </xf>
    <xf numFmtId="0" fontId="8" fillId="0" borderId="4" xfId="0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1">
    <dxf>
      <fill>
        <patternFill>
          <bgColor theme="6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3"/>
  <sheetViews>
    <sheetView showGridLines="0" tabSelected="1" view="pageBreakPreview" topLeftCell="A31" zoomScale="70" zoomScaleNormal="70" zoomScaleSheetLayoutView="70" workbookViewId="0">
      <selection activeCell="O43" sqref="O43"/>
    </sheetView>
  </sheetViews>
  <sheetFormatPr defaultColWidth="9" defaultRowHeight="13.2"/>
  <cols>
    <col min="1" max="1" width="4.88671875" style="1" customWidth="1"/>
    <col min="2" max="2" width="16.21875" style="1" customWidth="1"/>
    <col min="3" max="3" width="13.88671875" style="1" customWidth="1"/>
    <col min="4" max="4" width="13.21875" style="1" customWidth="1"/>
    <col min="5" max="5" width="9.109375" style="1" bestFit="1" customWidth="1"/>
    <col min="6" max="6" width="14.6640625" style="1" customWidth="1"/>
    <col min="7" max="7" width="4.6640625" style="1" customWidth="1"/>
    <col min="8" max="11" width="19.109375" style="1" customWidth="1"/>
    <col min="12" max="12" width="4.88671875" style="1" customWidth="1"/>
    <col min="13" max="13" width="4.33203125" style="1" customWidth="1"/>
    <col min="14" max="14" width="11.6640625" style="52" customWidth="1"/>
    <col min="15" max="15" width="14.5546875" style="52" customWidth="1"/>
    <col min="16" max="18" width="9" style="52"/>
    <col min="19" max="16384" width="9" style="1"/>
  </cols>
  <sheetData>
    <row r="1" spans="1:16" ht="13.8" thickBot="1">
      <c r="J1" s="132" t="str">
        <f>IFERROR((VLOOKUP('請求書様式 '!N9,リスト!$A$3:$B$4,2,0)),"")</f>
        <v/>
      </c>
      <c r="K1" s="161"/>
    </row>
    <row r="2" spans="1:16" ht="27" customHeight="1" thickBot="1">
      <c r="A2" s="175" t="s">
        <v>70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5"/>
      <c r="N2" s="52" t="s">
        <v>72</v>
      </c>
      <c r="O2" s="60">
        <f ca="1">TODAY()</f>
        <v>46290</v>
      </c>
      <c r="P2" s="52" t="s">
        <v>73</v>
      </c>
    </row>
    <row r="3" spans="1:16" ht="23.1" customHeight="1">
      <c r="A3" s="4"/>
      <c r="D3" s="4"/>
      <c r="E3" s="4"/>
      <c r="F3" s="4"/>
      <c r="G3" s="4"/>
      <c r="H3" s="4"/>
      <c r="I3" s="176">
        <f ca="1">O2</f>
        <v>46290</v>
      </c>
      <c r="J3" s="176"/>
      <c r="K3" s="176"/>
      <c r="L3" s="27"/>
      <c r="N3" s="52" t="s">
        <v>91</v>
      </c>
    </row>
    <row r="4" spans="1:16" ht="23.1" customHeight="1" thickBot="1">
      <c r="B4" s="4"/>
      <c r="C4" s="5"/>
    </row>
    <row r="5" spans="1:16" ht="23.1" customHeight="1" thickBot="1">
      <c r="B5" s="6" t="s">
        <v>37</v>
      </c>
      <c r="C5" s="5" t="str">
        <f>O5</f>
        <v>須坂市長</v>
      </c>
      <c r="H5" s="7" t="s">
        <v>17</v>
      </c>
      <c r="I5" s="168"/>
      <c r="J5" s="169"/>
      <c r="K5" s="169"/>
      <c r="L5" s="7"/>
      <c r="N5" s="52" t="s">
        <v>74</v>
      </c>
      <c r="O5" s="61" t="s">
        <v>75</v>
      </c>
      <c r="P5" s="52" t="s">
        <v>76</v>
      </c>
    </row>
    <row r="6" spans="1:16" ht="23.1" customHeight="1">
      <c r="C6" s="5"/>
      <c r="H6" s="7" t="s">
        <v>18</v>
      </c>
      <c r="I6" s="170"/>
      <c r="J6" s="171"/>
      <c r="K6" s="171"/>
      <c r="L6" s="7"/>
    </row>
    <row r="7" spans="1:16" ht="26.1" customHeight="1">
      <c r="H7" s="19" t="s">
        <v>49</v>
      </c>
      <c r="I7" s="172"/>
      <c r="J7" s="173"/>
      <c r="K7" s="173"/>
      <c r="L7" s="7"/>
    </row>
    <row r="8" spans="1:16" ht="23.1" customHeight="1" thickBot="1">
      <c r="B8" s="56" t="str">
        <f>"定期予防接種委託料（  "&amp;O11&amp;"  月分）として下記のとおり請求します"</f>
        <v>定期予防接種委託料（    月分）として下記のとおり請求します</v>
      </c>
      <c r="H8" s="7" t="s">
        <v>1</v>
      </c>
      <c r="I8" s="170"/>
      <c r="J8" s="171"/>
      <c r="K8" s="171"/>
      <c r="L8" s="7" t="s">
        <v>54</v>
      </c>
      <c r="N8" s="52" t="s">
        <v>77</v>
      </c>
    </row>
    <row r="9" spans="1:16" ht="23.1" customHeight="1" thickBot="1">
      <c r="G9" s="25"/>
      <c r="H9" s="7"/>
      <c r="I9" s="7"/>
      <c r="J9" s="7"/>
      <c r="K9" s="7"/>
      <c r="L9" s="7"/>
      <c r="N9" s="62"/>
      <c r="O9" s="52" t="s">
        <v>92</v>
      </c>
    </row>
    <row r="10" spans="1:16" ht="23.1" customHeight="1" thickBot="1">
      <c r="B10" s="159" t="s">
        <v>57</v>
      </c>
      <c r="C10" s="160"/>
      <c r="D10" s="162">
        <f>K39+K60</f>
        <v>0</v>
      </c>
      <c r="E10" s="163"/>
      <c r="F10" s="163"/>
      <c r="H10" s="7" t="s">
        <v>88</v>
      </c>
      <c r="I10" s="174" t="s">
        <v>89</v>
      </c>
      <c r="J10" s="174"/>
      <c r="K10" s="174"/>
      <c r="L10" s="7"/>
    </row>
    <row r="11" spans="1:16" ht="23.1" customHeight="1" thickBot="1">
      <c r="F11" s="30"/>
      <c r="H11" s="7" t="s">
        <v>44</v>
      </c>
      <c r="I11" s="63" t="s">
        <v>25</v>
      </c>
      <c r="J11" s="177"/>
      <c r="K11" s="177"/>
      <c r="L11" s="7"/>
      <c r="N11" s="52" t="s">
        <v>78</v>
      </c>
      <c r="O11" s="61"/>
      <c r="P11" s="52" t="s">
        <v>79</v>
      </c>
    </row>
    <row r="12" spans="1:16" ht="23.1" customHeight="1">
      <c r="B12" s="132" t="s">
        <v>61</v>
      </c>
      <c r="C12" s="132"/>
      <c r="D12" s="28"/>
      <c r="E12" s="164">
        <f>D10</f>
        <v>0</v>
      </c>
      <c r="F12" s="165"/>
      <c r="G12" s="25"/>
      <c r="H12" s="5" t="s">
        <v>38</v>
      </c>
      <c r="I12" s="172"/>
      <c r="J12" s="173"/>
      <c r="K12" s="173"/>
      <c r="L12" s="7"/>
    </row>
    <row r="13" spans="1:16" ht="23.1" customHeight="1">
      <c r="C13" s="25" t="s">
        <v>62</v>
      </c>
      <c r="D13" s="29"/>
      <c r="E13" s="166">
        <f>O19</f>
        <v>0</v>
      </c>
      <c r="F13" s="167"/>
      <c r="H13" s="7" t="s">
        <v>3</v>
      </c>
      <c r="I13" s="172"/>
      <c r="J13" s="173"/>
      <c r="K13" s="173"/>
      <c r="L13" s="7"/>
    </row>
    <row r="14" spans="1:16" ht="9.6" customHeight="1"/>
    <row r="15" spans="1:16" ht="12.75" customHeight="1">
      <c r="A15" s="3"/>
      <c r="B15" s="26" t="s">
        <v>2</v>
      </c>
      <c r="C15" s="2"/>
      <c r="D15" s="2"/>
      <c r="E15" s="3"/>
      <c r="F15" s="3"/>
      <c r="G15" s="3"/>
      <c r="H15" s="3"/>
      <c r="I15" s="3"/>
      <c r="J15" s="3"/>
      <c r="K15" s="3"/>
      <c r="L15" s="3"/>
    </row>
    <row r="16" spans="1:16" ht="20.100000000000001" customHeight="1">
      <c r="A16" s="3"/>
      <c r="B16" s="98" t="s">
        <v>0</v>
      </c>
      <c r="C16" s="99"/>
      <c r="D16" s="100"/>
      <c r="E16" s="104" t="s">
        <v>34</v>
      </c>
      <c r="F16" s="141" t="s">
        <v>31</v>
      </c>
      <c r="G16" s="122"/>
      <c r="H16" s="122"/>
      <c r="I16" s="123"/>
      <c r="J16" s="85" t="s">
        <v>40</v>
      </c>
      <c r="K16" s="85" t="s">
        <v>26</v>
      </c>
      <c r="L16" s="3"/>
    </row>
    <row r="17" spans="1:15" ht="20.100000000000001" customHeight="1" thickBot="1">
      <c r="A17" s="3"/>
      <c r="B17" s="137"/>
      <c r="C17" s="138"/>
      <c r="D17" s="139"/>
      <c r="E17" s="140"/>
      <c r="F17" s="133" t="s">
        <v>29</v>
      </c>
      <c r="G17" s="134"/>
      <c r="H17" s="47" t="s">
        <v>30</v>
      </c>
      <c r="I17" s="46" t="s">
        <v>32</v>
      </c>
      <c r="J17" s="86"/>
      <c r="K17" s="86"/>
      <c r="L17" s="3"/>
      <c r="N17" s="52" t="s">
        <v>80</v>
      </c>
    </row>
    <row r="18" spans="1:15" ht="24" customHeight="1" thickTop="1">
      <c r="A18" s="3"/>
      <c r="B18" s="87" t="s">
        <v>46</v>
      </c>
      <c r="C18" s="126" t="s">
        <v>47</v>
      </c>
      <c r="D18" s="127"/>
      <c r="E18" s="57"/>
      <c r="F18" s="135">
        <v>2873</v>
      </c>
      <c r="G18" s="136"/>
      <c r="H18" s="38">
        <v>14667</v>
      </c>
      <c r="I18" s="38">
        <v>1754</v>
      </c>
      <c r="J18" s="39">
        <f t="shared" ref="J18:J36" si="0">SUM(F18:I18)</f>
        <v>19294</v>
      </c>
      <c r="K18" s="38">
        <f>SUMPRODUCT(F18:I18)*E18</f>
        <v>0</v>
      </c>
      <c r="L18" s="3"/>
      <c r="M18" s="1" t="str">
        <f>IF(K18=J18*E18,"","×")</f>
        <v/>
      </c>
      <c r="N18" s="54" t="s">
        <v>81</v>
      </c>
      <c r="O18" s="55">
        <f>D10</f>
        <v>0</v>
      </c>
    </row>
    <row r="19" spans="1:15" ht="24" customHeight="1">
      <c r="A19" s="3"/>
      <c r="B19" s="88"/>
      <c r="C19" s="128" t="s">
        <v>48</v>
      </c>
      <c r="D19" s="125"/>
      <c r="E19" s="58"/>
      <c r="F19" s="129">
        <v>2873</v>
      </c>
      <c r="G19" s="130"/>
      <c r="H19" s="9">
        <v>14713</v>
      </c>
      <c r="I19" s="20">
        <v>1758</v>
      </c>
      <c r="J19" s="21">
        <f t="shared" si="0"/>
        <v>19344</v>
      </c>
      <c r="K19" s="9">
        <f>SUMPRODUCT(F19:I19)*E19</f>
        <v>0</v>
      </c>
      <c r="L19" s="3"/>
      <c r="M19" s="1" t="str">
        <f t="shared" ref="M19:M38" si="1">IF(K19=J19*E19,"","×")</f>
        <v/>
      </c>
      <c r="N19" s="54" t="s">
        <v>82</v>
      </c>
      <c r="O19" s="55">
        <f>リスト!D1</f>
        <v>0</v>
      </c>
    </row>
    <row r="20" spans="1:15" ht="24" customHeight="1">
      <c r="A20" s="3"/>
      <c r="B20" s="79" t="s">
        <v>43</v>
      </c>
      <c r="C20" s="80"/>
      <c r="D20" s="81"/>
      <c r="E20" s="59"/>
      <c r="F20" s="96">
        <v>2873</v>
      </c>
      <c r="G20" s="97"/>
      <c r="H20" s="8">
        <v>4850</v>
      </c>
      <c r="I20" s="10">
        <v>772</v>
      </c>
      <c r="J20" s="21">
        <f t="shared" si="0"/>
        <v>8495</v>
      </c>
      <c r="K20" s="8">
        <f>SUMPRODUCT(F20:I20)*E20</f>
        <v>0</v>
      </c>
      <c r="L20" s="3"/>
      <c r="M20" s="1" t="str">
        <f t="shared" si="1"/>
        <v/>
      </c>
    </row>
    <row r="21" spans="1:15" ht="24" customHeight="1">
      <c r="A21" s="3"/>
      <c r="B21" s="79" t="s">
        <v>50</v>
      </c>
      <c r="C21" s="80"/>
      <c r="D21" s="81"/>
      <c r="E21" s="59"/>
      <c r="F21" s="96">
        <v>2873</v>
      </c>
      <c r="G21" s="97"/>
      <c r="H21" s="8">
        <v>2450</v>
      </c>
      <c r="I21" s="10">
        <v>532</v>
      </c>
      <c r="J21" s="21">
        <f t="shared" si="0"/>
        <v>5855</v>
      </c>
      <c r="K21" s="8">
        <f t="shared" ref="K21:K36" si="2">SUMPRODUCT(F21:I21)*E21</f>
        <v>0</v>
      </c>
      <c r="L21" s="3"/>
      <c r="M21" s="1" t="str">
        <f t="shared" si="1"/>
        <v/>
      </c>
    </row>
    <row r="22" spans="1:15" ht="24" customHeight="1">
      <c r="A22" s="3"/>
      <c r="B22" s="79" t="s">
        <v>4</v>
      </c>
      <c r="C22" s="80"/>
      <c r="D22" s="81"/>
      <c r="E22" s="59"/>
      <c r="F22" s="96">
        <v>2873</v>
      </c>
      <c r="G22" s="97"/>
      <c r="H22" s="8">
        <v>5960</v>
      </c>
      <c r="I22" s="10">
        <v>883</v>
      </c>
      <c r="J22" s="21">
        <f t="shared" si="0"/>
        <v>9716</v>
      </c>
      <c r="K22" s="8">
        <f t="shared" si="2"/>
        <v>0</v>
      </c>
      <c r="L22" s="3"/>
      <c r="M22" s="1" t="str">
        <f t="shared" si="1"/>
        <v/>
      </c>
      <c r="N22" s="52" t="s">
        <v>83</v>
      </c>
    </row>
    <row r="23" spans="1:15" ht="24" customHeight="1">
      <c r="A23" s="3"/>
      <c r="B23" s="82" t="s">
        <v>8</v>
      </c>
      <c r="C23" s="83"/>
      <c r="D23" s="84"/>
      <c r="E23" s="59"/>
      <c r="F23" s="96">
        <v>2873</v>
      </c>
      <c r="G23" s="97"/>
      <c r="H23" s="8">
        <v>2693</v>
      </c>
      <c r="I23" s="10">
        <v>556</v>
      </c>
      <c r="J23" s="11">
        <f t="shared" si="0"/>
        <v>6122</v>
      </c>
      <c r="K23" s="8">
        <f t="shared" si="2"/>
        <v>0</v>
      </c>
      <c r="L23" s="3"/>
      <c r="M23" s="1" t="str">
        <f t="shared" si="1"/>
        <v/>
      </c>
      <c r="N23" s="52" t="s">
        <v>90</v>
      </c>
    </row>
    <row r="24" spans="1:15" ht="24" customHeight="1">
      <c r="A24" s="3"/>
      <c r="B24" s="82" t="s">
        <v>9</v>
      </c>
      <c r="C24" s="83"/>
      <c r="D24" s="84"/>
      <c r="E24" s="59"/>
      <c r="F24" s="96">
        <v>2873</v>
      </c>
      <c r="G24" s="97"/>
      <c r="H24" s="8">
        <v>2680</v>
      </c>
      <c r="I24" s="10">
        <v>555</v>
      </c>
      <c r="J24" s="11">
        <f t="shared" si="0"/>
        <v>6108</v>
      </c>
      <c r="K24" s="8">
        <f t="shared" si="2"/>
        <v>0</v>
      </c>
      <c r="L24" s="3"/>
      <c r="M24" s="1" t="str">
        <f t="shared" si="1"/>
        <v/>
      </c>
    </row>
    <row r="25" spans="1:15" ht="24" customHeight="1">
      <c r="A25" s="3"/>
      <c r="B25" s="82" t="s">
        <v>5</v>
      </c>
      <c r="C25" s="83"/>
      <c r="D25" s="84"/>
      <c r="E25" s="59"/>
      <c r="F25" s="96">
        <v>2873</v>
      </c>
      <c r="G25" s="97"/>
      <c r="H25" s="8">
        <v>3292</v>
      </c>
      <c r="I25" s="10">
        <v>616</v>
      </c>
      <c r="J25" s="11">
        <f t="shared" si="0"/>
        <v>6781</v>
      </c>
      <c r="K25" s="8">
        <f t="shared" si="2"/>
        <v>0</v>
      </c>
      <c r="L25" s="3"/>
      <c r="M25" s="1" t="str">
        <f t="shared" si="1"/>
        <v/>
      </c>
    </row>
    <row r="26" spans="1:15" ht="24" customHeight="1">
      <c r="A26" s="3"/>
      <c r="B26" s="82" t="s">
        <v>10</v>
      </c>
      <c r="C26" s="83"/>
      <c r="D26" s="84"/>
      <c r="E26" s="59"/>
      <c r="F26" s="96">
        <v>2873</v>
      </c>
      <c r="G26" s="97"/>
      <c r="H26" s="8">
        <v>6720</v>
      </c>
      <c r="I26" s="10">
        <v>959</v>
      </c>
      <c r="J26" s="11">
        <f t="shared" si="0"/>
        <v>10552</v>
      </c>
      <c r="K26" s="8">
        <f t="shared" si="2"/>
        <v>0</v>
      </c>
      <c r="L26" s="3"/>
      <c r="M26" s="1" t="str">
        <f t="shared" si="1"/>
        <v/>
      </c>
    </row>
    <row r="27" spans="1:15" ht="24" customHeight="1">
      <c r="A27" s="3"/>
      <c r="B27" s="82" t="s">
        <v>11</v>
      </c>
      <c r="C27" s="83"/>
      <c r="D27" s="84"/>
      <c r="E27" s="59"/>
      <c r="F27" s="96">
        <v>2873</v>
      </c>
      <c r="G27" s="97"/>
      <c r="H27" s="8">
        <v>5542</v>
      </c>
      <c r="I27" s="10">
        <v>841</v>
      </c>
      <c r="J27" s="11">
        <f t="shared" si="0"/>
        <v>9256</v>
      </c>
      <c r="K27" s="8">
        <f t="shared" si="2"/>
        <v>0</v>
      </c>
      <c r="L27" s="3"/>
      <c r="M27" s="1" t="str">
        <f t="shared" si="1"/>
        <v/>
      </c>
    </row>
    <row r="28" spans="1:15" ht="24" customHeight="1">
      <c r="A28" s="3"/>
      <c r="B28" s="79" t="s">
        <v>64</v>
      </c>
      <c r="C28" s="80"/>
      <c r="D28" s="81"/>
      <c r="E28" s="58"/>
      <c r="F28" s="129">
        <v>2873</v>
      </c>
      <c r="G28" s="130"/>
      <c r="H28" s="18">
        <v>23058</v>
      </c>
      <c r="I28" s="18">
        <v>2593</v>
      </c>
      <c r="J28" s="21">
        <f t="shared" si="0"/>
        <v>28524</v>
      </c>
      <c r="K28" s="18">
        <f t="shared" si="2"/>
        <v>0</v>
      </c>
      <c r="L28" s="3"/>
      <c r="M28" s="1" t="str">
        <f t="shared" si="1"/>
        <v/>
      </c>
    </row>
    <row r="29" spans="1:15" ht="24" customHeight="1">
      <c r="A29" s="3"/>
      <c r="B29" s="79" t="s">
        <v>23</v>
      </c>
      <c r="C29" s="80"/>
      <c r="D29" s="81"/>
      <c r="E29" s="59"/>
      <c r="F29" s="96">
        <v>2873</v>
      </c>
      <c r="G29" s="97"/>
      <c r="H29" s="8">
        <v>4502</v>
      </c>
      <c r="I29" s="10">
        <v>737</v>
      </c>
      <c r="J29" s="11">
        <f t="shared" si="0"/>
        <v>8112</v>
      </c>
      <c r="K29" s="8">
        <f t="shared" si="2"/>
        <v>0</v>
      </c>
      <c r="L29" s="3"/>
      <c r="M29" s="1" t="str">
        <f t="shared" si="1"/>
        <v/>
      </c>
    </row>
    <row r="30" spans="1:15" ht="24" customHeight="1">
      <c r="A30" s="3"/>
      <c r="B30" s="79" t="s">
        <v>55</v>
      </c>
      <c r="C30" s="80"/>
      <c r="D30" s="81"/>
      <c r="E30" s="59"/>
      <c r="F30" s="96">
        <v>2873</v>
      </c>
      <c r="G30" s="97"/>
      <c r="H30" s="8">
        <v>7200</v>
      </c>
      <c r="I30" s="10">
        <v>1007</v>
      </c>
      <c r="J30" s="11">
        <f t="shared" si="0"/>
        <v>11080</v>
      </c>
      <c r="K30" s="8">
        <f t="shared" si="2"/>
        <v>0</v>
      </c>
      <c r="L30" s="3"/>
      <c r="M30" s="1" t="str">
        <f t="shared" si="1"/>
        <v/>
      </c>
    </row>
    <row r="31" spans="1:15" ht="24" customHeight="1">
      <c r="A31" s="3"/>
      <c r="B31" s="79" t="s">
        <v>12</v>
      </c>
      <c r="C31" s="80"/>
      <c r="D31" s="81"/>
      <c r="E31" s="59"/>
      <c r="F31" s="96">
        <v>2873</v>
      </c>
      <c r="G31" s="97"/>
      <c r="H31" s="8">
        <v>4583</v>
      </c>
      <c r="I31" s="10">
        <v>745</v>
      </c>
      <c r="J31" s="11">
        <f t="shared" si="0"/>
        <v>8201</v>
      </c>
      <c r="K31" s="8">
        <f t="shared" si="2"/>
        <v>0</v>
      </c>
      <c r="L31" s="3"/>
      <c r="M31" s="1" t="str">
        <f t="shared" si="1"/>
        <v/>
      </c>
    </row>
    <row r="32" spans="1:15" ht="24" customHeight="1">
      <c r="A32" s="3"/>
      <c r="B32" s="79" t="s">
        <v>22</v>
      </c>
      <c r="C32" s="80"/>
      <c r="D32" s="81"/>
      <c r="E32" s="59"/>
      <c r="F32" s="96">
        <v>2873</v>
      </c>
      <c r="G32" s="97"/>
      <c r="H32" s="8">
        <v>2135</v>
      </c>
      <c r="I32" s="10">
        <v>500</v>
      </c>
      <c r="J32" s="11">
        <f t="shared" si="0"/>
        <v>5508</v>
      </c>
      <c r="K32" s="8">
        <f t="shared" si="2"/>
        <v>0</v>
      </c>
      <c r="L32" s="3"/>
      <c r="M32" s="1" t="str">
        <f t="shared" si="1"/>
        <v/>
      </c>
    </row>
    <row r="33" spans="1:13" ht="24" customHeight="1">
      <c r="A33" s="3"/>
      <c r="B33" s="120" t="s">
        <v>45</v>
      </c>
      <c r="C33" s="116" t="s">
        <v>15</v>
      </c>
      <c r="D33" s="117"/>
      <c r="E33" s="57"/>
      <c r="F33" s="92">
        <v>2873</v>
      </c>
      <c r="G33" s="93"/>
      <c r="H33" s="35">
        <v>2016</v>
      </c>
      <c r="I33" s="36">
        <v>488</v>
      </c>
      <c r="J33" s="37">
        <f t="shared" si="0"/>
        <v>5377</v>
      </c>
      <c r="K33" s="35">
        <f t="shared" si="2"/>
        <v>0</v>
      </c>
      <c r="L33" s="3"/>
      <c r="M33" s="1" t="str">
        <f t="shared" si="1"/>
        <v/>
      </c>
    </row>
    <row r="34" spans="1:13" ht="24" customHeight="1">
      <c r="A34" s="3"/>
      <c r="B34" s="121"/>
      <c r="C34" s="118" t="s">
        <v>16</v>
      </c>
      <c r="D34" s="119"/>
      <c r="E34" s="58"/>
      <c r="F34" s="94">
        <v>2873</v>
      </c>
      <c r="G34" s="95"/>
      <c r="H34" s="18">
        <v>2242</v>
      </c>
      <c r="I34" s="20">
        <v>511</v>
      </c>
      <c r="J34" s="34">
        <f t="shared" si="0"/>
        <v>5626</v>
      </c>
      <c r="K34" s="18">
        <f t="shared" si="2"/>
        <v>0</v>
      </c>
      <c r="L34" s="3"/>
      <c r="M34" s="1" t="str">
        <f t="shared" si="1"/>
        <v/>
      </c>
    </row>
    <row r="35" spans="1:13" ht="24" customHeight="1">
      <c r="A35" s="3"/>
      <c r="B35" s="120" t="s">
        <v>19</v>
      </c>
      <c r="C35" s="122" t="s">
        <v>20</v>
      </c>
      <c r="D35" s="123"/>
      <c r="E35" s="57"/>
      <c r="F35" s="92">
        <v>2873</v>
      </c>
      <c r="G35" s="93"/>
      <c r="H35" s="35">
        <v>9700</v>
      </c>
      <c r="I35" s="36">
        <v>1257</v>
      </c>
      <c r="J35" s="31">
        <f t="shared" si="0"/>
        <v>13830</v>
      </c>
      <c r="K35" s="35">
        <f t="shared" si="2"/>
        <v>0</v>
      </c>
      <c r="L35" s="3"/>
      <c r="M35" s="1" t="str">
        <f t="shared" si="1"/>
        <v/>
      </c>
    </row>
    <row r="36" spans="1:13" ht="24" customHeight="1">
      <c r="A36" s="3"/>
      <c r="B36" s="121"/>
      <c r="C36" s="124" t="s">
        <v>21</v>
      </c>
      <c r="D36" s="125"/>
      <c r="E36" s="58"/>
      <c r="F36" s="94">
        <v>2873</v>
      </c>
      <c r="G36" s="95"/>
      <c r="H36" s="18">
        <v>5192</v>
      </c>
      <c r="I36" s="20">
        <v>806</v>
      </c>
      <c r="J36" s="21">
        <f t="shared" si="0"/>
        <v>8871</v>
      </c>
      <c r="K36" s="18">
        <f t="shared" si="2"/>
        <v>0</v>
      </c>
      <c r="L36" s="3"/>
      <c r="M36" s="1" t="str">
        <f t="shared" si="1"/>
        <v/>
      </c>
    </row>
    <row r="37" spans="1:13" ht="24" customHeight="1">
      <c r="A37" s="3"/>
      <c r="B37" s="79" t="s">
        <v>71</v>
      </c>
      <c r="C37" s="80"/>
      <c r="D37" s="81"/>
      <c r="E37" s="59"/>
      <c r="F37" s="96">
        <v>2873</v>
      </c>
      <c r="G37" s="97"/>
      <c r="H37" s="8">
        <v>23900</v>
      </c>
      <c r="I37" s="13">
        <v>2677</v>
      </c>
      <c r="J37" s="11">
        <f t="shared" ref="J37" si="3">SUM(F37:I37)</f>
        <v>29450</v>
      </c>
      <c r="K37" s="8">
        <f t="shared" ref="K37" si="4">SUMPRODUCT(F37:I37)*E37</f>
        <v>0</v>
      </c>
      <c r="L37" s="3"/>
      <c r="M37" s="1" t="str">
        <f t="shared" si="1"/>
        <v/>
      </c>
    </row>
    <row r="38" spans="1:13" ht="24" customHeight="1">
      <c r="A38" s="3"/>
      <c r="B38" s="79" t="s">
        <v>24</v>
      </c>
      <c r="C38" s="80"/>
      <c r="D38" s="81"/>
      <c r="E38" s="59"/>
      <c r="F38" s="96">
        <v>2300</v>
      </c>
      <c r="G38" s="97"/>
      <c r="H38" s="12"/>
      <c r="I38" s="13">
        <v>230</v>
      </c>
      <c r="J38" s="11">
        <f>SUM(F38:I38)</f>
        <v>2530</v>
      </c>
      <c r="K38" s="8">
        <f>SUMPRODUCT(F38:I38)*E38</f>
        <v>0</v>
      </c>
      <c r="L38" s="3"/>
      <c r="M38" s="1" t="str">
        <f t="shared" si="1"/>
        <v/>
      </c>
    </row>
    <row r="39" spans="1:13" ht="24" customHeight="1">
      <c r="A39" s="3"/>
      <c r="B39" s="101" t="s">
        <v>14</v>
      </c>
      <c r="C39" s="102"/>
      <c r="D39" s="103"/>
      <c r="E39" s="109"/>
      <c r="F39" s="110"/>
      <c r="G39" s="110"/>
      <c r="H39" s="110"/>
      <c r="I39" s="110"/>
      <c r="J39" s="111"/>
      <c r="K39" s="8">
        <f>SUM(K18:K38)</f>
        <v>0</v>
      </c>
      <c r="L39" s="3"/>
    </row>
    <row r="40" spans="1:13" ht="10.65" customHeight="1">
      <c r="A40" s="3"/>
      <c r="B40" s="23"/>
      <c r="C40" s="23"/>
      <c r="D40" s="23"/>
      <c r="E40" s="14"/>
      <c r="F40" s="14"/>
      <c r="G40" s="14"/>
      <c r="H40" s="14"/>
      <c r="I40" s="14"/>
      <c r="J40" s="14"/>
      <c r="K40" s="14"/>
      <c r="L40" s="3"/>
    </row>
    <row r="41" spans="1:13" ht="20.100000000000001" customHeight="1">
      <c r="A41" s="3"/>
      <c r="B41" s="98" t="s">
        <v>0</v>
      </c>
      <c r="C41" s="99"/>
      <c r="D41" s="100"/>
      <c r="E41" s="104" t="s">
        <v>34</v>
      </c>
      <c r="F41" s="106" t="s">
        <v>33</v>
      </c>
      <c r="G41" s="107"/>
      <c r="H41" s="107"/>
      <c r="I41" s="108"/>
      <c r="J41" s="85" t="s">
        <v>40</v>
      </c>
      <c r="K41" s="85" t="s">
        <v>27</v>
      </c>
      <c r="L41" s="3"/>
    </row>
    <row r="42" spans="1:13" ht="20.100000000000001" customHeight="1">
      <c r="A42" s="3"/>
      <c r="B42" s="101"/>
      <c r="C42" s="102"/>
      <c r="D42" s="103"/>
      <c r="E42" s="105"/>
      <c r="F42" s="90" t="s">
        <v>29</v>
      </c>
      <c r="G42" s="91"/>
      <c r="H42" s="45" t="s">
        <v>30</v>
      </c>
      <c r="I42" s="44" t="s">
        <v>28</v>
      </c>
      <c r="J42" s="115"/>
      <c r="K42" s="89"/>
      <c r="L42" s="3"/>
    </row>
    <row r="43" spans="1:13" ht="24" customHeight="1">
      <c r="A43" s="3"/>
      <c r="B43" s="85" t="s">
        <v>39</v>
      </c>
      <c r="C43" s="120" t="s">
        <v>67</v>
      </c>
      <c r="D43" s="43" t="s">
        <v>65</v>
      </c>
      <c r="E43" s="64"/>
      <c r="F43" s="153">
        <v>0</v>
      </c>
      <c r="G43" s="154"/>
      <c r="H43" s="66">
        <v>2947</v>
      </c>
      <c r="I43" s="67">
        <v>295</v>
      </c>
      <c r="J43" s="68">
        <v>3242</v>
      </c>
      <c r="K43" s="76">
        <f t="shared" ref="K43:K58" si="5">SUMPRODUCT(F43:I43)*E43</f>
        <v>0</v>
      </c>
      <c r="L43" s="3"/>
      <c r="M43" s="1" t="str">
        <f t="shared" ref="M43:M59" si="6">IF(K43=J43*E43,"","×")</f>
        <v/>
      </c>
    </row>
    <row r="44" spans="1:13" ht="24" customHeight="1">
      <c r="A44" s="3"/>
      <c r="B44" s="114"/>
      <c r="C44" s="121"/>
      <c r="D44" s="40" t="s">
        <v>66</v>
      </c>
      <c r="E44" s="65"/>
      <c r="F44" s="155">
        <v>0</v>
      </c>
      <c r="G44" s="156"/>
      <c r="H44" s="69">
        <v>4311</v>
      </c>
      <c r="I44" s="70">
        <v>431</v>
      </c>
      <c r="J44" s="71">
        <v>4742</v>
      </c>
      <c r="K44" s="77">
        <f t="shared" si="5"/>
        <v>0</v>
      </c>
      <c r="L44" s="3"/>
      <c r="M44" s="1" t="str">
        <f t="shared" si="6"/>
        <v/>
      </c>
    </row>
    <row r="45" spans="1:13" ht="24" hidden="1" customHeight="1">
      <c r="A45" s="3"/>
      <c r="B45" s="114"/>
      <c r="C45" s="120" t="s">
        <v>68</v>
      </c>
      <c r="D45" s="43" t="s">
        <v>65</v>
      </c>
      <c r="E45" s="64"/>
      <c r="F45" s="153"/>
      <c r="G45" s="154"/>
      <c r="H45" s="66" t="s">
        <v>93</v>
      </c>
      <c r="I45" s="67"/>
      <c r="J45" s="68">
        <f>SUM(F45:I45)</f>
        <v>0</v>
      </c>
      <c r="K45" s="76">
        <f t="shared" si="5"/>
        <v>0</v>
      </c>
      <c r="L45" s="3"/>
      <c r="M45" s="1" t="str">
        <f t="shared" si="6"/>
        <v/>
      </c>
    </row>
    <row r="46" spans="1:13" ht="24" hidden="1" customHeight="1">
      <c r="A46" s="3"/>
      <c r="B46" s="115"/>
      <c r="C46" s="121"/>
      <c r="D46" s="40" t="s">
        <v>66</v>
      </c>
      <c r="E46" s="65"/>
      <c r="F46" s="155"/>
      <c r="G46" s="156"/>
      <c r="H46" s="69" t="s">
        <v>93</v>
      </c>
      <c r="I46" s="70"/>
      <c r="J46" s="71">
        <f>SUM(F46:I46)</f>
        <v>0</v>
      </c>
      <c r="K46" s="77">
        <f t="shared" si="5"/>
        <v>0</v>
      </c>
      <c r="L46" s="3"/>
      <c r="M46" s="1" t="str">
        <f t="shared" si="6"/>
        <v/>
      </c>
    </row>
    <row r="47" spans="1:13" ht="24" customHeight="1">
      <c r="A47" s="3"/>
      <c r="B47" s="85" t="s">
        <v>35</v>
      </c>
      <c r="C47" s="152" t="s">
        <v>63</v>
      </c>
      <c r="D47" s="48" t="s">
        <v>51</v>
      </c>
      <c r="E47" s="64"/>
      <c r="F47" s="153">
        <v>0</v>
      </c>
      <c r="G47" s="154"/>
      <c r="H47" s="72">
        <v>9782</v>
      </c>
      <c r="I47" s="73">
        <v>978</v>
      </c>
      <c r="J47" s="68">
        <v>10760</v>
      </c>
      <c r="K47" s="76">
        <f t="shared" si="5"/>
        <v>0</v>
      </c>
      <c r="L47" s="3"/>
      <c r="M47" s="1" t="str">
        <f>IF(K47=J47*E47,"","×")</f>
        <v/>
      </c>
    </row>
    <row r="48" spans="1:13" ht="24.75" customHeight="1">
      <c r="A48" s="3"/>
      <c r="B48" s="114"/>
      <c r="C48" s="152"/>
      <c r="D48" s="49" t="s">
        <v>52</v>
      </c>
      <c r="E48" s="74"/>
      <c r="F48" s="155">
        <v>0</v>
      </c>
      <c r="G48" s="156"/>
      <c r="H48" s="69">
        <v>13873</v>
      </c>
      <c r="I48" s="71">
        <v>1387</v>
      </c>
      <c r="J48" s="71">
        <v>15260</v>
      </c>
      <c r="K48" s="16">
        <f t="shared" si="5"/>
        <v>0</v>
      </c>
      <c r="L48" s="3"/>
      <c r="M48" s="1" t="str">
        <f t="shared" si="6"/>
        <v/>
      </c>
    </row>
    <row r="49" spans="1:14" ht="24" customHeight="1">
      <c r="A49" s="3"/>
      <c r="B49" s="114"/>
      <c r="C49" s="152" t="s">
        <v>94</v>
      </c>
      <c r="D49" s="48" t="s">
        <v>51</v>
      </c>
      <c r="E49" s="64"/>
      <c r="F49" s="153">
        <v>0</v>
      </c>
      <c r="G49" s="154"/>
      <c r="H49" s="72">
        <v>9382</v>
      </c>
      <c r="I49" s="73">
        <v>938</v>
      </c>
      <c r="J49" s="68">
        <v>10320</v>
      </c>
      <c r="K49" s="76">
        <f t="shared" si="5"/>
        <v>0</v>
      </c>
      <c r="L49" s="3"/>
      <c r="M49" s="1" t="str">
        <f t="shared" si="6"/>
        <v/>
      </c>
    </row>
    <row r="50" spans="1:14" ht="24" customHeight="1">
      <c r="A50" s="3"/>
      <c r="B50" s="114"/>
      <c r="C50" s="152"/>
      <c r="D50" s="50" t="s">
        <v>52</v>
      </c>
      <c r="E50" s="74"/>
      <c r="F50" s="155">
        <v>0</v>
      </c>
      <c r="G50" s="156"/>
      <c r="H50" s="69">
        <v>13473</v>
      </c>
      <c r="I50" s="71">
        <v>1347</v>
      </c>
      <c r="J50" s="71">
        <v>14820</v>
      </c>
      <c r="K50" s="16">
        <f t="shared" si="5"/>
        <v>0</v>
      </c>
      <c r="L50" s="3"/>
      <c r="M50" s="1" t="str">
        <f t="shared" si="6"/>
        <v/>
      </c>
    </row>
    <row r="51" spans="1:14" ht="24" customHeight="1">
      <c r="A51" s="3"/>
      <c r="B51" s="114"/>
      <c r="C51" s="152" t="s">
        <v>53</v>
      </c>
      <c r="D51" s="48" t="s">
        <v>51</v>
      </c>
      <c r="E51" s="64"/>
      <c r="F51" s="153">
        <v>0</v>
      </c>
      <c r="G51" s="154"/>
      <c r="H51" s="72">
        <v>8682</v>
      </c>
      <c r="I51" s="73">
        <v>868</v>
      </c>
      <c r="J51" s="68">
        <v>9550</v>
      </c>
      <c r="K51" s="76">
        <f t="shared" si="5"/>
        <v>0</v>
      </c>
      <c r="L51" s="3"/>
      <c r="M51" s="1" t="str">
        <f t="shared" si="6"/>
        <v/>
      </c>
    </row>
    <row r="52" spans="1:14" ht="24" customHeight="1">
      <c r="A52" s="3"/>
      <c r="B52" s="115"/>
      <c r="C52" s="152"/>
      <c r="D52" s="50" t="s">
        <v>52</v>
      </c>
      <c r="E52" s="74"/>
      <c r="F52" s="155">
        <v>0</v>
      </c>
      <c r="G52" s="156"/>
      <c r="H52" s="69">
        <v>12773</v>
      </c>
      <c r="I52" s="71">
        <v>1277</v>
      </c>
      <c r="J52" s="71">
        <v>14050</v>
      </c>
      <c r="K52" s="16">
        <f>SUMPRODUCT(F52:I52)*E52</f>
        <v>0</v>
      </c>
      <c r="L52" s="3"/>
      <c r="M52" s="1" t="str">
        <f>IF(K52=J52*E52,"","×")</f>
        <v/>
      </c>
      <c r="N52" s="53"/>
    </row>
    <row r="53" spans="1:14" ht="24" customHeight="1">
      <c r="A53" s="3"/>
      <c r="B53" s="85" t="s">
        <v>13</v>
      </c>
      <c r="C53" s="120" t="s">
        <v>69</v>
      </c>
      <c r="D53" s="43" t="s">
        <v>65</v>
      </c>
      <c r="E53" s="64"/>
      <c r="F53" s="157"/>
      <c r="G53" s="158"/>
      <c r="H53" s="16">
        <v>7346</v>
      </c>
      <c r="I53" s="33">
        <v>734</v>
      </c>
      <c r="J53" s="32">
        <v>8080</v>
      </c>
      <c r="K53" s="76">
        <f t="shared" si="5"/>
        <v>0</v>
      </c>
      <c r="L53" s="3"/>
      <c r="M53" s="1" t="str">
        <f t="shared" si="6"/>
        <v/>
      </c>
    </row>
    <row r="54" spans="1:14" ht="24" customHeight="1">
      <c r="A54" s="3"/>
      <c r="B54" s="115"/>
      <c r="C54" s="121"/>
      <c r="D54" s="40" t="s">
        <v>66</v>
      </c>
      <c r="E54" s="58"/>
      <c r="F54" s="150"/>
      <c r="G54" s="151"/>
      <c r="H54" s="24">
        <f>J54-I54</f>
        <v>10072.727272727272</v>
      </c>
      <c r="I54" s="17">
        <f>J54/11</f>
        <v>1007.2727272727273</v>
      </c>
      <c r="J54" s="18">
        <v>11080</v>
      </c>
      <c r="K54" s="24">
        <f t="shared" si="5"/>
        <v>0</v>
      </c>
      <c r="L54" s="3"/>
      <c r="M54" s="1" t="str">
        <f t="shared" si="6"/>
        <v/>
      </c>
    </row>
    <row r="55" spans="1:14" ht="24" customHeight="1">
      <c r="A55" s="3"/>
      <c r="B55" s="141" t="s">
        <v>60</v>
      </c>
      <c r="C55" s="144" t="s">
        <v>58</v>
      </c>
      <c r="D55" s="41" t="s">
        <v>6</v>
      </c>
      <c r="E55" s="64"/>
      <c r="F55" s="148"/>
      <c r="G55" s="149"/>
      <c r="H55" s="16">
        <v>5547</v>
      </c>
      <c r="I55" s="31">
        <v>554</v>
      </c>
      <c r="J55" s="32">
        <v>6101</v>
      </c>
      <c r="K55" s="36">
        <f t="shared" si="5"/>
        <v>0</v>
      </c>
      <c r="L55" s="3"/>
      <c r="M55" s="1" t="str">
        <f t="shared" si="6"/>
        <v/>
      </c>
    </row>
    <row r="56" spans="1:14" ht="24" customHeight="1">
      <c r="A56" s="3"/>
      <c r="B56" s="147"/>
      <c r="C56" s="144"/>
      <c r="D56" s="42" t="s">
        <v>7</v>
      </c>
      <c r="E56" s="65"/>
      <c r="F56" s="112"/>
      <c r="G56" s="113"/>
      <c r="H56" s="24">
        <v>7456</v>
      </c>
      <c r="I56" s="15">
        <v>745</v>
      </c>
      <c r="J56" s="18">
        <f>SUM(H56:I56)</f>
        <v>8201</v>
      </c>
      <c r="K56" s="20">
        <f t="shared" si="5"/>
        <v>0</v>
      </c>
      <c r="L56" s="3"/>
      <c r="M56" s="1" t="str">
        <f t="shared" si="6"/>
        <v/>
      </c>
    </row>
    <row r="57" spans="1:14" ht="24" customHeight="1">
      <c r="A57" s="3"/>
      <c r="B57" s="147"/>
      <c r="C57" s="145" t="s">
        <v>59</v>
      </c>
      <c r="D57" s="43" t="s">
        <v>6</v>
      </c>
      <c r="E57" s="64"/>
      <c r="F57" s="148"/>
      <c r="G57" s="149"/>
      <c r="H57" s="16">
        <f>J57-I57</f>
        <v>14464</v>
      </c>
      <c r="I57" s="33">
        <v>1446</v>
      </c>
      <c r="J57" s="32">
        <v>15910</v>
      </c>
      <c r="K57" s="78">
        <f t="shared" si="5"/>
        <v>0</v>
      </c>
      <c r="L57" s="3"/>
      <c r="M57" s="1" t="str">
        <f t="shared" si="6"/>
        <v/>
      </c>
    </row>
    <row r="58" spans="1:14" ht="24" customHeight="1">
      <c r="A58" s="3"/>
      <c r="B58" s="88"/>
      <c r="C58" s="146"/>
      <c r="D58" s="40" t="s">
        <v>7</v>
      </c>
      <c r="E58" s="65"/>
      <c r="F58" s="112"/>
      <c r="G58" s="113"/>
      <c r="H58" s="24">
        <f>J58-I58</f>
        <v>19373</v>
      </c>
      <c r="I58" s="34">
        <v>1937</v>
      </c>
      <c r="J58" s="18">
        <v>21310</v>
      </c>
      <c r="K58" s="18">
        <f t="shared" si="5"/>
        <v>0</v>
      </c>
      <c r="L58" s="3"/>
      <c r="M58" s="1" t="str">
        <f t="shared" si="6"/>
        <v/>
      </c>
    </row>
    <row r="59" spans="1:14" ht="24" customHeight="1">
      <c r="A59" s="3"/>
      <c r="B59" s="88" t="s">
        <v>56</v>
      </c>
      <c r="C59" s="142"/>
      <c r="D59" s="143"/>
      <c r="E59" s="59"/>
      <c r="F59" s="96">
        <v>2300</v>
      </c>
      <c r="G59" s="97"/>
      <c r="H59" s="22"/>
      <c r="I59" s="8">
        <v>230</v>
      </c>
      <c r="J59" s="8">
        <v>2530</v>
      </c>
      <c r="K59" s="18">
        <f>SUMPRODUCT(F59+I59)*E59</f>
        <v>0</v>
      </c>
      <c r="L59" s="3"/>
      <c r="M59" s="1" t="str">
        <f t="shared" si="6"/>
        <v/>
      </c>
    </row>
    <row r="60" spans="1:14" ht="24" customHeight="1">
      <c r="A60" s="3"/>
      <c r="B60" s="109" t="s">
        <v>14</v>
      </c>
      <c r="C60" s="110"/>
      <c r="D60" s="111"/>
      <c r="E60" s="109"/>
      <c r="F60" s="110"/>
      <c r="G60" s="110"/>
      <c r="H60" s="110"/>
      <c r="I60" s="110"/>
      <c r="J60" s="111"/>
      <c r="K60" s="9">
        <f>SUM(K43:K59)</f>
        <v>0</v>
      </c>
      <c r="L60" s="3"/>
    </row>
    <row r="61" spans="1:14">
      <c r="A61" s="3"/>
      <c r="B61" s="131" t="s">
        <v>41</v>
      </c>
      <c r="C61" s="131"/>
      <c r="D61" s="131"/>
      <c r="E61" s="131"/>
      <c r="F61" s="131"/>
      <c r="G61" s="131"/>
      <c r="H61" s="131"/>
      <c r="I61" s="131"/>
      <c r="J61" s="131"/>
      <c r="K61" s="131"/>
      <c r="L61" s="3"/>
    </row>
    <row r="62" spans="1:14">
      <c r="A62" s="3"/>
      <c r="B62" s="131" t="s">
        <v>42</v>
      </c>
      <c r="C62" s="131"/>
      <c r="D62" s="131"/>
      <c r="E62" s="131"/>
      <c r="F62" s="131"/>
      <c r="G62" s="131"/>
      <c r="H62" s="131"/>
      <c r="I62" s="131"/>
      <c r="J62" s="131"/>
      <c r="K62" s="131"/>
      <c r="L62" s="3"/>
    </row>
    <row r="63" spans="1:14" ht="15.6" customHeight="1">
      <c r="A63" s="3"/>
      <c r="B63" s="131" t="s">
        <v>36</v>
      </c>
      <c r="C63" s="131"/>
      <c r="D63" s="131"/>
      <c r="E63" s="131"/>
      <c r="F63" s="131"/>
      <c r="G63" s="131"/>
      <c r="H63" s="131"/>
      <c r="I63" s="131"/>
      <c r="J63" s="131"/>
      <c r="K63" s="131"/>
      <c r="L63" s="3"/>
    </row>
  </sheetData>
  <sheetProtection algorithmName="SHA-512" hashValue="/Wz2AHbv6cWvYI9oEBmBm+6drA/6Qvj5n21Aenypv1O/yhceAzPDjbrnG3HZ2uVX7HnzM0ae04indYu4GNk98w==" saltValue="9wjwAPPcptgyGGWtFdAJvw==" spinCount="100000" sheet="1" objects="1" scenarios="1"/>
  <mergeCells count="110">
    <mergeCell ref="B10:C10"/>
    <mergeCell ref="J1:K1"/>
    <mergeCell ref="D10:F10"/>
    <mergeCell ref="E12:F12"/>
    <mergeCell ref="E13:F13"/>
    <mergeCell ref="I5:K5"/>
    <mergeCell ref="I6:K6"/>
    <mergeCell ref="I7:K7"/>
    <mergeCell ref="I8:K8"/>
    <mergeCell ref="I10:K10"/>
    <mergeCell ref="I13:K13"/>
    <mergeCell ref="A2:L2"/>
    <mergeCell ref="I3:K3"/>
    <mergeCell ref="J11:K11"/>
    <mergeCell ref="I12:K12"/>
    <mergeCell ref="J41:J42"/>
    <mergeCell ref="B38:D38"/>
    <mergeCell ref="F54:G54"/>
    <mergeCell ref="F56:G56"/>
    <mergeCell ref="C49:C50"/>
    <mergeCell ref="C51:C52"/>
    <mergeCell ref="F51:G51"/>
    <mergeCell ref="F52:G52"/>
    <mergeCell ref="F48:G48"/>
    <mergeCell ref="F49:G49"/>
    <mergeCell ref="F50:G50"/>
    <mergeCell ref="C47:C48"/>
    <mergeCell ref="F43:G43"/>
    <mergeCell ref="F44:G44"/>
    <mergeCell ref="F45:G45"/>
    <mergeCell ref="F46:G46"/>
    <mergeCell ref="F47:G47"/>
    <mergeCell ref="B53:B54"/>
    <mergeCell ref="B43:B46"/>
    <mergeCell ref="C43:C44"/>
    <mergeCell ref="C45:C46"/>
    <mergeCell ref="C53:C54"/>
    <mergeCell ref="F53:G53"/>
    <mergeCell ref="B61:K61"/>
    <mergeCell ref="B62:K62"/>
    <mergeCell ref="B63:K63"/>
    <mergeCell ref="B12:C12"/>
    <mergeCell ref="F17:G17"/>
    <mergeCell ref="F18:G18"/>
    <mergeCell ref="F19:G19"/>
    <mergeCell ref="B16:D17"/>
    <mergeCell ref="E16:E17"/>
    <mergeCell ref="F16:I16"/>
    <mergeCell ref="F29:G29"/>
    <mergeCell ref="F20:G20"/>
    <mergeCell ref="F21:G21"/>
    <mergeCell ref="F22:G22"/>
    <mergeCell ref="B60:D60"/>
    <mergeCell ref="F23:G23"/>
    <mergeCell ref="E60:J60"/>
    <mergeCell ref="B59:D59"/>
    <mergeCell ref="C55:C56"/>
    <mergeCell ref="C57:C58"/>
    <mergeCell ref="F59:G59"/>
    <mergeCell ref="B55:B58"/>
    <mergeCell ref="F55:G55"/>
    <mergeCell ref="F57:G57"/>
    <mergeCell ref="F58:G58"/>
    <mergeCell ref="B47:B52"/>
    <mergeCell ref="C33:D33"/>
    <mergeCell ref="C34:D34"/>
    <mergeCell ref="B35:B36"/>
    <mergeCell ref="C35:D35"/>
    <mergeCell ref="C36:D36"/>
    <mergeCell ref="C18:D18"/>
    <mergeCell ref="C19:D19"/>
    <mergeCell ref="B39:D39"/>
    <mergeCell ref="B30:D30"/>
    <mergeCell ref="B31:D31"/>
    <mergeCell ref="B32:D32"/>
    <mergeCell ref="B33:B34"/>
    <mergeCell ref="B26:D26"/>
    <mergeCell ref="B27:D27"/>
    <mergeCell ref="B28:D28"/>
    <mergeCell ref="B29:D29"/>
    <mergeCell ref="F27:G27"/>
    <mergeCell ref="F28:G28"/>
    <mergeCell ref="F24:G24"/>
    <mergeCell ref="F25:G25"/>
    <mergeCell ref="F26:G26"/>
    <mergeCell ref="B25:D25"/>
    <mergeCell ref="B20:D20"/>
    <mergeCell ref="B21:D21"/>
    <mergeCell ref="B22:D22"/>
    <mergeCell ref="B23:D23"/>
    <mergeCell ref="B24:D24"/>
    <mergeCell ref="J16:J17"/>
    <mergeCell ref="K16:K17"/>
    <mergeCell ref="B18:B19"/>
    <mergeCell ref="K41:K42"/>
    <mergeCell ref="F42:G42"/>
    <mergeCell ref="F35:G35"/>
    <mergeCell ref="F36:G36"/>
    <mergeCell ref="F30:G30"/>
    <mergeCell ref="F31:G31"/>
    <mergeCell ref="F32:G32"/>
    <mergeCell ref="F33:G33"/>
    <mergeCell ref="F34:G34"/>
    <mergeCell ref="B37:D37"/>
    <mergeCell ref="F37:G37"/>
    <mergeCell ref="B41:D42"/>
    <mergeCell ref="E41:E42"/>
    <mergeCell ref="F41:I41"/>
    <mergeCell ref="F38:G38"/>
    <mergeCell ref="E39:J39"/>
  </mergeCells>
  <phoneticPr fontId="1"/>
  <conditionalFormatting sqref="E18:E38 E43:E59">
    <cfRule type="cellIs" dxfId="0" priority="1" operator="lessThan">
      <formula>0.5</formula>
    </cfRule>
  </conditionalFormatting>
  <printOptions horizontalCentered="1"/>
  <pageMargins left="0.23622047244094491" right="0.23622047244094491" top="0.19685039370078741" bottom="0.19685039370078741" header="0.31496062992125984" footer="0.31496062992125984"/>
  <pageSetup paperSize="9" scale="63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3B07F48-1C3C-4680-B720-6E81C438DBA9}">
          <x14:formula1>
            <xm:f>リスト!$A$3:$A$4</xm:f>
          </x14:formula1>
          <xm:sqref>N9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C062F-62DF-4B02-B2C4-24BB5E7D6042}">
  <dimension ref="A1:D60"/>
  <sheetViews>
    <sheetView workbookViewId="0">
      <selection activeCell="N24" sqref="N24"/>
    </sheetView>
  </sheetViews>
  <sheetFormatPr defaultRowHeight="13.2"/>
  <cols>
    <col min="2" max="2" width="22.6640625" bestFit="1" customWidth="1"/>
    <col min="4" max="4" width="14" customWidth="1"/>
  </cols>
  <sheetData>
    <row r="1" spans="1:4">
      <c r="D1">
        <f>SUM(D3:D72)</f>
        <v>0</v>
      </c>
    </row>
    <row r="2" spans="1:4">
      <c r="D2" t="s">
        <v>84</v>
      </c>
    </row>
    <row r="3" spans="1:4">
      <c r="A3" s="51" t="s">
        <v>85</v>
      </c>
      <c r="B3" s="51" t="s">
        <v>86</v>
      </c>
      <c r="D3">
        <f>'請求書様式 '!E18*'請求書様式 '!I18</f>
        <v>0</v>
      </c>
    </row>
    <row r="4" spans="1:4">
      <c r="A4" s="51" t="s">
        <v>87</v>
      </c>
      <c r="B4" s="51" t="s">
        <v>54</v>
      </c>
      <c r="D4">
        <f>'請求書様式 '!E19*'請求書様式 '!I19</f>
        <v>0</v>
      </c>
    </row>
    <row r="5" spans="1:4">
      <c r="B5" t="s">
        <v>54</v>
      </c>
      <c r="D5">
        <f>'請求書様式 '!E20*'請求書様式 '!I20</f>
        <v>0</v>
      </c>
    </row>
    <row r="6" spans="1:4">
      <c r="D6">
        <f>'請求書様式 '!E21*'請求書様式 '!I21</f>
        <v>0</v>
      </c>
    </row>
    <row r="7" spans="1:4">
      <c r="D7">
        <f>'請求書様式 '!E22*'請求書様式 '!I22</f>
        <v>0</v>
      </c>
    </row>
    <row r="8" spans="1:4">
      <c r="D8">
        <f>'請求書様式 '!E23*'請求書様式 '!I23</f>
        <v>0</v>
      </c>
    </row>
    <row r="9" spans="1:4">
      <c r="D9">
        <f>'請求書様式 '!E24*'請求書様式 '!I24</f>
        <v>0</v>
      </c>
    </row>
    <row r="10" spans="1:4">
      <c r="D10">
        <f>'請求書様式 '!E25*'請求書様式 '!I25</f>
        <v>0</v>
      </c>
    </row>
    <row r="11" spans="1:4">
      <c r="D11">
        <f>'請求書様式 '!E26*'請求書様式 '!I26</f>
        <v>0</v>
      </c>
    </row>
    <row r="12" spans="1:4">
      <c r="D12">
        <f>'請求書様式 '!E27*'請求書様式 '!I27</f>
        <v>0</v>
      </c>
    </row>
    <row r="13" spans="1:4">
      <c r="D13">
        <f>'請求書様式 '!E28*'請求書様式 '!I28</f>
        <v>0</v>
      </c>
    </row>
    <row r="14" spans="1:4">
      <c r="D14">
        <f>'請求書様式 '!E29*'請求書様式 '!I29</f>
        <v>0</v>
      </c>
    </row>
    <row r="15" spans="1:4">
      <c r="D15">
        <f>'請求書様式 '!E30*'請求書様式 '!I30</f>
        <v>0</v>
      </c>
    </row>
    <row r="16" spans="1:4">
      <c r="D16">
        <f>'請求書様式 '!E31*'請求書様式 '!I31</f>
        <v>0</v>
      </c>
    </row>
    <row r="17" spans="4:4">
      <c r="D17">
        <f>'請求書様式 '!E32*'請求書様式 '!I32</f>
        <v>0</v>
      </c>
    </row>
    <row r="18" spans="4:4">
      <c r="D18">
        <f>'請求書様式 '!E33*'請求書様式 '!I33</f>
        <v>0</v>
      </c>
    </row>
    <row r="19" spans="4:4">
      <c r="D19">
        <f>'請求書様式 '!E34*'請求書様式 '!I34</f>
        <v>0</v>
      </c>
    </row>
    <row r="20" spans="4:4">
      <c r="D20">
        <f>'請求書様式 '!E35*'請求書様式 '!I35</f>
        <v>0</v>
      </c>
    </row>
    <row r="21" spans="4:4">
      <c r="D21">
        <f>'請求書様式 '!E36*'請求書様式 '!I36</f>
        <v>0</v>
      </c>
    </row>
    <row r="22" spans="4:4">
      <c r="D22">
        <f>'請求書様式 '!E37*'請求書様式 '!I37</f>
        <v>0</v>
      </c>
    </row>
    <row r="23" spans="4:4">
      <c r="D23">
        <f>'請求書様式 '!E38*'請求書様式 '!I38</f>
        <v>0</v>
      </c>
    </row>
    <row r="24" spans="4:4">
      <c r="D24">
        <f>'請求書様式 '!E39*'請求書様式 '!I39</f>
        <v>0</v>
      </c>
    </row>
    <row r="25" spans="4:4">
      <c r="D25">
        <f>'請求書様式 '!E40*'請求書様式 '!I40</f>
        <v>0</v>
      </c>
    </row>
    <row r="28" spans="4:4">
      <c r="D28">
        <f>'請求書様式 '!E43*'請求書様式 '!I43</f>
        <v>0</v>
      </c>
    </row>
    <row r="29" spans="4:4">
      <c r="D29">
        <f>'請求書様式 '!E44*'請求書様式 '!I44</f>
        <v>0</v>
      </c>
    </row>
    <row r="30" spans="4:4">
      <c r="D30">
        <f>'請求書様式 '!E45*'請求書様式 '!I45</f>
        <v>0</v>
      </c>
    </row>
    <row r="31" spans="4:4">
      <c r="D31">
        <f>'請求書様式 '!E46*'請求書様式 '!I46</f>
        <v>0</v>
      </c>
    </row>
    <row r="32" spans="4:4">
      <c r="D32">
        <f>'請求書様式 '!E47*'請求書様式 '!I47</f>
        <v>0</v>
      </c>
    </row>
    <row r="33" spans="4:4">
      <c r="D33">
        <f>'請求書様式 '!E48*'請求書様式 '!I48</f>
        <v>0</v>
      </c>
    </row>
    <row r="34" spans="4:4">
      <c r="D34">
        <f>'請求書様式 '!E49*'請求書様式 '!I49</f>
        <v>0</v>
      </c>
    </row>
    <row r="35" spans="4:4">
      <c r="D35">
        <f>'請求書様式 '!E50*'請求書様式 '!I50</f>
        <v>0</v>
      </c>
    </row>
    <row r="36" spans="4:4">
      <c r="D36">
        <f>'請求書様式 '!E51*'請求書様式 '!I51</f>
        <v>0</v>
      </c>
    </row>
    <row r="37" spans="4:4">
      <c r="D37">
        <f>'請求書様式 '!E52*'請求書様式 '!I52</f>
        <v>0</v>
      </c>
    </row>
    <row r="38" spans="4:4">
      <c r="D38">
        <f>'請求書様式 '!E53*'請求書様式 '!I53</f>
        <v>0</v>
      </c>
    </row>
    <row r="39" spans="4:4">
      <c r="D39" s="75">
        <f>'請求書様式 '!E54*'請求書様式 '!I54</f>
        <v>0</v>
      </c>
    </row>
    <row r="40" spans="4:4">
      <c r="D40">
        <f>'請求書様式 '!E55*'請求書様式 '!I55</f>
        <v>0</v>
      </c>
    </row>
    <row r="41" spans="4:4">
      <c r="D41">
        <f>'請求書様式 '!E56*'請求書様式 '!I56</f>
        <v>0</v>
      </c>
    </row>
    <row r="42" spans="4:4">
      <c r="D42">
        <f>'請求書様式 '!E57*'請求書様式 '!I57</f>
        <v>0</v>
      </c>
    </row>
    <row r="43" spans="4:4">
      <c r="D43">
        <f>'請求書様式 '!E58*'請求書様式 '!I58</f>
        <v>0</v>
      </c>
    </row>
    <row r="44" spans="4:4">
      <c r="D44">
        <f>'請求書様式 '!E59*'請求書様式 '!I59</f>
        <v>0</v>
      </c>
    </row>
    <row r="45" spans="4:4">
      <c r="D45">
        <f>'請求書様式 '!E60*'請求書様式 '!I60</f>
        <v>0</v>
      </c>
    </row>
    <row r="46" spans="4:4">
      <c r="D46">
        <f>'請求書様式 '!E61*'請求書様式 '!I61</f>
        <v>0</v>
      </c>
    </row>
    <row r="47" spans="4:4">
      <c r="D47">
        <f>'請求書様式 '!E62*'請求書様式 '!I62</f>
        <v>0</v>
      </c>
    </row>
    <row r="48" spans="4:4">
      <c r="D48">
        <f>'請求書様式 '!E63*'請求書様式 '!I63</f>
        <v>0</v>
      </c>
    </row>
    <row r="49" spans="4:4">
      <c r="D49">
        <f>'請求書様式 '!E64*'請求書様式 '!I64</f>
        <v>0</v>
      </c>
    </row>
    <row r="50" spans="4:4">
      <c r="D50">
        <f>'請求書様式 '!E65*'請求書様式 '!I65</f>
        <v>0</v>
      </c>
    </row>
    <row r="51" spans="4:4">
      <c r="D51">
        <f>'請求書様式 '!E66*'請求書様式 '!I66</f>
        <v>0</v>
      </c>
    </row>
    <row r="52" spans="4:4">
      <c r="D52">
        <f>'請求書様式 '!E67*'請求書様式 '!I67</f>
        <v>0</v>
      </c>
    </row>
    <row r="53" spans="4:4">
      <c r="D53">
        <f>'請求書様式 '!E68*'請求書様式 '!I68</f>
        <v>0</v>
      </c>
    </row>
    <row r="54" spans="4:4">
      <c r="D54">
        <f>'請求書様式 '!E69*'請求書様式 '!I69</f>
        <v>0</v>
      </c>
    </row>
    <row r="55" spans="4:4">
      <c r="D55">
        <f>'請求書様式 '!E70*'請求書様式 '!I70</f>
        <v>0</v>
      </c>
    </row>
    <row r="56" spans="4:4">
      <c r="D56">
        <f>'請求書様式 '!E71*'請求書様式 '!I71</f>
        <v>0</v>
      </c>
    </row>
    <row r="57" spans="4:4">
      <c r="D57">
        <f>'請求書様式 '!E72*'請求書様式 '!I72</f>
        <v>0</v>
      </c>
    </row>
    <row r="58" spans="4:4">
      <c r="D58">
        <f>'請求書様式 '!E73*'請求書様式 '!I73</f>
        <v>0</v>
      </c>
    </row>
    <row r="59" spans="4:4">
      <c r="D59">
        <f>'請求書様式 '!E74*'請求書様式 '!I74</f>
        <v>0</v>
      </c>
    </row>
    <row r="60" spans="4:4">
      <c r="D60">
        <f>'請求書様式 '!E75*'請求書様式 '!I75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請求書様式 </vt:lpstr>
      <vt:lpstr>リスト</vt:lpstr>
      <vt:lpstr>'請求書様式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kodaira</dc:creator>
  <cp:lastModifiedBy>森田 緋路歌</cp:lastModifiedBy>
  <cp:lastPrinted>2026-03-04T00:44:58Z</cp:lastPrinted>
  <dcterms:created xsi:type="dcterms:W3CDTF">1997-01-08T22:48:59Z</dcterms:created>
  <dcterms:modified xsi:type="dcterms:W3CDTF">2026-09-25T08:18:20Z</dcterms:modified>
</cp:coreProperties>
</file>