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05081\Desktop\"/>
    </mc:Choice>
  </mc:AlternateContent>
  <bookViews>
    <workbookView xWindow="912" yWindow="-108" windowWidth="19428" windowHeight="10428"/>
  </bookViews>
  <sheets>
    <sheet name="請求書様式 (2)" sheetId="2" r:id="rId1"/>
    <sheet name="リスト" sheetId="3" state="hidden" r:id="rId2"/>
  </sheets>
  <definedNames>
    <definedName name="_xlnm.Print_Area" localSheetId="0">'請求書様式 (2)'!$A$1:$L$61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H56" i="2"/>
  <c r="K40" i="2"/>
  <c r="D36" i="3"/>
  <c r="K57" i="2"/>
  <c r="K52" i="2"/>
  <c r="K51" i="2"/>
  <c r="K46" i="2"/>
  <c r="K45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J18" i="2"/>
  <c r="J1" i="2"/>
  <c r="D40" i="3"/>
  <c r="D37" i="3"/>
  <c r="D38" i="3"/>
  <c r="D39" i="3"/>
  <c r="D41" i="3"/>
  <c r="D42" i="3"/>
  <c r="D43" i="3"/>
  <c r="D44" i="3"/>
  <c r="D45" i="3"/>
  <c r="D46" i="3"/>
  <c r="D47" i="3"/>
  <c r="D48" i="3"/>
  <c r="D49" i="3"/>
  <c r="D50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4" i="3"/>
  <c r="D35" i="3"/>
  <c r="D3" i="3"/>
  <c r="C5" i="2"/>
  <c r="O3" i="2"/>
  <c r="I3" i="2" s="1"/>
  <c r="K41" i="2" l="1"/>
  <c r="K56" i="2" l="1"/>
  <c r="H55" i="2"/>
  <c r="K55" i="2" s="1"/>
  <c r="H54" i="2"/>
  <c r="K54" i="2" s="1"/>
  <c r="H53" i="2"/>
  <c r="K53" i="2" s="1"/>
  <c r="I50" i="2"/>
  <c r="D33" i="3" s="1"/>
  <c r="I49" i="2"/>
  <c r="D32" i="3" s="1"/>
  <c r="I48" i="2"/>
  <c r="D31" i="3" s="1"/>
  <c r="I47" i="2"/>
  <c r="F50" i="2" l="1"/>
  <c r="K50" i="2" s="1"/>
  <c r="F49" i="2"/>
  <c r="K49" i="2" s="1"/>
  <c r="F48" i="2"/>
  <c r="K48" i="2" s="1"/>
  <c r="F47" i="2"/>
  <c r="K47" i="2" s="1"/>
  <c r="K58" i="2" s="1"/>
  <c r="D10" i="2" s="1"/>
  <c r="D30" i="3"/>
  <c r="D1" i="3" s="1"/>
  <c r="O19" i="2" s="1"/>
  <c r="E13" i="2" s="1"/>
  <c r="J52" i="2"/>
  <c r="J51" i="2"/>
  <c r="J46" i="2"/>
  <c r="J45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O18" i="2" l="1"/>
  <c r="E12" i="2"/>
</calcChain>
</file>

<file path=xl/sharedStrings.xml><?xml version="1.0" encoding="utf-8"?>
<sst xmlns="http://schemas.openxmlformats.org/spreadsheetml/2006/main" count="108" uniqueCount="92">
  <si>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</si>
  <si>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</si>
  <si>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</si>
  <si>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</si>
  <si>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麻しん・風しん混合（MR）</t>
    <rPh sb="4" eb="5">
      <t>フウ</t>
    </rPh>
    <rPh sb="7" eb="9">
      <t>コンゴウ</t>
    </rPh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</si>
  <si>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</si>
  <si>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</si>
  <si>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</si>
  <si>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</si>
  <si>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</si>
  <si>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</si>
  <si>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</si>
  <si>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</si>
  <si>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</si>
  <si>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</si>
  <si>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</si>
  <si>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</si>
  <si>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</si>
  <si>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</si>
  <si>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</si>
  <si>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</si>
  <si>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</si>
  <si>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2価（サーバリックス）</t>
    <phoneticPr fontId="1"/>
  </si>
  <si>
    <t>4価（ガータシル）</t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</si>
  <si>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</si>
  <si>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</si>
  <si>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</si>
  <si>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</si>
  <si>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</si>
  <si>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</si>
  <si>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</si>
  <si>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消費税（10％）</t>
  </si>
  <si>
    <t>手技料</t>
    <phoneticPr fontId="1"/>
  </si>
  <si>
    <t>ワクチン代</t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</si>
  <si>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</si>
  <si>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消費税(10%)</t>
    <rPh sb="0" eb="3">
      <t>ショウヒゼイ</t>
    </rPh>
    <phoneticPr fontId="1"/>
  </si>
  <si>
    <t>委託料単価又は請求単価(円)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rPh sb="12" eb="13">
      <t>エン</t>
    </rPh>
    <phoneticPr fontId="1"/>
  </si>
  <si>
    <t>人数(人)</t>
    <rPh sb="0" eb="2">
      <t>ニンズウ</t>
    </rPh>
    <rPh sb="3" eb="4">
      <t>ニン</t>
    </rPh>
    <phoneticPr fontId="1"/>
  </si>
  <si>
    <t>新型コロナ</t>
    <rPh sb="0" eb="2">
      <t>シンガタ</t>
    </rPh>
    <phoneticPr fontId="1"/>
  </si>
  <si>
    <t>注3〕自己負担有の場合は、自己負担分を差し引いた額（市町村負担額）を単価として記載</t>
    <rPh sb="0" eb="1">
      <t>チュウ</t>
    </rPh>
    <rPh sb="3" eb="5">
      <t>ジコ</t>
    </rPh>
    <rPh sb="5" eb="7">
      <t>フタン</t>
    </rPh>
    <rPh sb="7" eb="8">
      <t>アリ</t>
    </rPh>
    <rPh sb="9" eb="11">
      <t>バアイ</t>
    </rPh>
    <rPh sb="13" eb="15">
      <t>ジコ</t>
    </rPh>
    <rPh sb="15" eb="17">
      <t>フタン</t>
    </rPh>
    <rPh sb="17" eb="18">
      <t>ブン</t>
    </rPh>
    <rPh sb="19" eb="20">
      <t>サ</t>
    </rPh>
    <rPh sb="21" eb="22">
      <t>ヒ</t>
    </rPh>
    <rPh sb="24" eb="25">
      <t>ガク</t>
    </rPh>
    <rPh sb="26" eb="29">
      <t>シチョウソン</t>
    </rPh>
    <rPh sb="29" eb="31">
      <t>フタン</t>
    </rPh>
    <rPh sb="31" eb="32">
      <t>ガク</t>
    </rPh>
    <rPh sb="34" eb="36">
      <t>タンカ</t>
    </rPh>
    <rPh sb="39" eb="41">
      <t>キサイ</t>
    </rPh>
    <phoneticPr fontId="1"/>
  </si>
  <si>
    <t>四種混合(DPT-IPV)</t>
    <phoneticPr fontId="1"/>
  </si>
  <si>
    <t>(あて先）</t>
    <rPh sb="3" eb="4">
      <t>サキ</t>
    </rPh>
    <phoneticPr fontId="1"/>
  </si>
  <si>
    <t>（ﾌ ﾘ ｶ ﾞﾅ）</t>
    <phoneticPr fontId="1"/>
  </si>
  <si>
    <t>高齢者
インフルエンザ</t>
    <rPh sb="0" eb="3">
      <t>コウレイシャ</t>
    </rPh>
    <phoneticPr fontId="1"/>
  </si>
  <si>
    <t>１人につき</t>
    <rPh sb="1" eb="2">
      <t>ヒト</t>
    </rPh>
    <phoneticPr fontId="1"/>
  </si>
  <si>
    <t>注1〕接種医療機関は、接種ワクチンごとに人数、金額を記入し、予診票を添付して、翌月10日までに市町村に提出してください。</t>
    <rPh sb="0" eb="1">
      <t>チュウ</t>
    </rPh>
    <rPh sb="3" eb="5">
      <t>セッシュ</t>
    </rPh>
    <rPh sb="5" eb="7">
      <t>イリョウ</t>
    </rPh>
    <rPh sb="7" eb="9">
      <t>キカン</t>
    </rPh>
    <rPh sb="11" eb="13">
      <t>セッシュ</t>
    </rPh>
    <rPh sb="20" eb="22">
      <t>ニンズウ</t>
    </rPh>
    <rPh sb="23" eb="25">
      <t>キンガク</t>
    </rPh>
    <rPh sb="26" eb="27">
      <t>キ</t>
    </rPh>
    <rPh sb="27" eb="28">
      <t>イ</t>
    </rPh>
    <rPh sb="30" eb="31">
      <t>ヨ</t>
    </rPh>
    <rPh sb="31" eb="32">
      <t>ミ</t>
    </rPh>
    <rPh sb="32" eb="33">
      <t>ヒョウ</t>
    </rPh>
    <rPh sb="34" eb="36">
      <t>テンプ</t>
    </rPh>
    <rPh sb="39" eb="41">
      <t>ヨクゲツ</t>
    </rPh>
    <rPh sb="43" eb="44">
      <t>ニチ</t>
    </rPh>
    <rPh sb="47" eb="50">
      <t>シチョウソン</t>
    </rPh>
    <rPh sb="51" eb="53">
      <t>テイシュツ</t>
    </rPh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</si>
  <si>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</si>
  <si>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三種混合(DPT)</t>
    <rPh sb="0" eb="1">
      <t>サン</t>
    </rPh>
    <phoneticPr fontId="1"/>
  </si>
  <si>
    <r>
      <t xml:space="preserve">口座番号  </t>
    </r>
    <r>
      <rPr>
        <u/>
        <sz val="12"/>
        <rFont val="UD デジタル 教科書体 NK-R"/>
        <family val="1"/>
        <charset val="128"/>
      </rPr>
      <t xml:space="preserve">                  　　　　　　　　　　　</t>
    </r>
    <r>
      <rPr>
        <sz val="12"/>
        <rFont val="UD デジタル 教科書体 NK-R"/>
        <family val="1"/>
        <charset val="128"/>
      </rPr>
      <t>　</t>
    </r>
    <rPh sb="0" eb="2">
      <t>コウザ</t>
    </rPh>
    <rPh sb="2" eb="4">
      <t>バンゴウ</t>
    </rPh>
    <phoneticPr fontId="1"/>
  </si>
  <si>
    <t>B型肝炎
（ビームゲン）</t>
    <rPh sb="1" eb="2">
      <t>ガタ</t>
    </rPh>
    <rPh sb="2" eb="4">
      <t>カンエン</t>
    </rPh>
    <phoneticPr fontId="1"/>
  </si>
  <si>
    <r>
      <t xml:space="preserve">五種混合
</t>
    </r>
    <r>
      <rPr>
        <sz val="8"/>
        <color theme="1"/>
        <rFont val="UD デジタル 教科書体 NK-R"/>
        <family val="1"/>
        <charset val="128"/>
      </rPr>
      <t>(DPT-IPV-Hib)</t>
    </r>
    <rPh sb="0" eb="1">
      <t>ゴ</t>
    </rPh>
    <phoneticPr fontId="1"/>
  </si>
  <si>
    <t>ゴービック</t>
    <phoneticPr fontId="1"/>
  </si>
  <si>
    <t>クイントバック</t>
    <phoneticPr fontId="1"/>
  </si>
  <si>
    <r>
      <t xml:space="preserve">登録番号
</t>
    </r>
    <r>
      <rPr>
        <sz val="8"/>
        <rFont val="UD デジタル 教科書体 NK-R"/>
        <family val="1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</si>
  <si>
    <t>二種混合(DT)</t>
    <phoneticPr fontId="1"/>
  </si>
  <si>
    <t>2,530円</t>
    <rPh sb="5" eb="6">
      <t>エン</t>
    </rPh>
    <phoneticPr fontId="1"/>
  </si>
  <si>
    <t>自己負担有</t>
    <rPh sb="0" eb="2">
      <t>ジコ</t>
    </rPh>
    <rPh sb="2" eb="4">
      <t>フタン</t>
    </rPh>
    <rPh sb="4" eb="5">
      <t>アリ</t>
    </rPh>
    <phoneticPr fontId="1"/>
  </si>
  <si>
    <t>自己負担無</t>
    <rPh sb="0" eb="2">
      <t>ジコ</t>
    </rPh>
    <rPh sb="2" eb="4">
      <t>フタン</t>
    </rPh>
    <rPh sb="4" eb="5">
      <t>ナシ</t>
    </rPh>
    <phoneticPr fontId="1"/>
  </si>
  <si>
    <t>ｺﾐﾅﾃｨ
ｽﾊﾟｲｸﾊﾞｯｸｽ
ﾀﾞｲﾁﾛﾅ
ﾇﾊﾞｷｿﾋﾞｯﾄﾞ</t>
    <phoneticPr fontId="1"/>
  </si>
  <si>
    <t>ｺｽﾀｲﾍﾞ</t>
    <phoneticPr fontId="1"/>
  </si>
  <si>
    <t>　</t>
    <phoneticPr fontId="1"/>
  </si>
  <si>
    <t>２０２5年度　定期予防接種委託料請求書</t>
    <rPh sb="4" eb="6">
      <t>ネンド</t>
    </rPh>
    <rPh sb="7" eb="9">
      <t>テイキ</t>
    </rPh>
    <rPh sb="9" eb="11">
      <t>ヨボウ</t>
    </rPh>
    <rPh sb="11" eb="13">
      <t>セッシュ</t>
    </rPh>
    <rPh sb="13" eb="16">
      <t>イタクリョウ</t>
    </rPh>
    <rPh sb="16" eb="17">
      <t>ショウ</t>
    </rPh>
    <rPh sb="17" eb="18">
      <t>モトム</t>
    </rPh>
    <rPh sb="18" eb="19">
      <t>ショ</t>
    </rPh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</si>
  <si>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</si>
  <si>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接種不可能者（予診のみ）</t>
    <rPh sb="0" eb="2">
      <t>セッシュ</t>
    </rPh>
    <rPh sb="2" eb="5">
      <t>フカノウ</t>
    </rPh>
    <rPh sb="5" eb="6">
      <t>シャ</t>
    </rPh>
    <rPh sb="7" eb="9">
      <t>ヨシン</t>
    </rPh>
    <phoneticPr fontId="1"/>
  </si>
  <si>
    <t>請求金額(合計金額)</t>
  </si>
  <si>
    <t>ビケン</t>
    <phoneticPr fontId="1"/>
  </si>
  <si>
    <t>シング
リックス</t>
    <phoneticPr fontId="1"/>
  </si>
  <si>
    <t>帯状疱疹</t>
    <rPh sb="0" eb="4">
      <t>タイジョウホウシン</t>
    </rPh>
    <phoneticPr fontId="1"/>
  </si>
  <si>
    <t>（内訳）10％対象額（税込金額）</t>
    <rPh sb="1" eb="3">
      <t>ウチワケ</t>
    </rPh>
    <rPh sb="7" eb="10">
      <t>タイショウガク</t>
    </rPh>
    <rPh sb="11" eb="13">
      <t>ゼイコ</t>
    </rPh>
    <rPh sb="13" eb="15">
      <t>キンガク</t>
    </rPh>
    <phoneticPr fontId="1"/>
  </si>
  <si>
    <t>内消費税</t>
    <rPh sb="0" eb="1">
      <t>ウチ</t>
    </rPh>
    <rPh sb="1" eb="4">
      <t>ショウヒゼイ</t>
    </rPh>
    <phoneticPr fontId="1"/>
  </si>
  <si>
    <t>本日は</t>
  </si>
  <si>
    <t>です</t>
  </si>
  <si>
    <t>請求先は</t>
  </si>
  <si>
    <t>須坂市長</t>
  </si>
  <si>
    <t>あて</t>
  </si>
  <si>
    <t>（長野県）予防接種相互乗り入れ事業の実施医療機関ですか</t>
  </si>
  <si>
    <t>接種</t>
  </si>
  <si>
    <t>月分の請求です</t>
  </si>
  <si>
    <t>税込金額</t>
  </si>
  <si>
    <t>内消費税額</t>
  </si>
  <si>
    <t>人数を入力してください。金額は自動計算されます</t>
  </si>
  <si>
    <t>2人であれば、２を入力。単位は不要（自動入力）です。</t>
  </si>
  <si>
    <t>消費税合計</t>
    <rPh sb="0" eb="3">
      <t>ショウヒゼイ</t>
    </rPh>
    <rPh sb="3" eb="5">
      <t>ゴウケイ</t>
    </rPh>
    <phoneticPr fontId="1"/>
  </si>
  <si>
    <t>〇</t>
    <phoneticPr fontId="1"/>
  </si>
  <si>
    <t>（予防接種相互乗入れ）</t>
    <rPh sb="1" eb="3">
      <t>ヨボウ</t>
    </rPh>
    <rPh sb="3" eb="5">
      <t>セッシュ</t>
    </rPh>
    <rPh sb="5" eb="7">
      <t>ソウゴ</t>
    </rPh>
    <rPh sb="7" eb="9">
      <t>ノリイ</t>
    </rPh>
    <phoneticPr fontId="1"/>
  </si>
  <si>
    <t>×</t>
    <phoneticPr fontId="1"/>
  </si>
  <si>
    <t xml:space="preserve"> 定期予防接種委託料</t>
    <phoneticPr fontId="1"/>
  </si>
  <si>
    <t>として下記のとおり請求します。</t>
    <rPh sb="3" eb="5">
      <t>カキ</t>
    </rPh>
    <rPh sb="9" eb="11">
      <t>セイキュウ</t>
    </rPh>
    <phoneticPr fontId="1"/>
  </si>
  <si>
    <t>振込金融機関</t>
    <rPh sb="0" eb="2">
      <t>フリコ</t>
    </rPh>
    <rPh sb="2" eb="4">
      <t>キンユウ</t>
    </rPh>
    <rPh sb="4" eb="6">
      <t>キカン</t>
    </rPh>
    <phoneticPr fontId="1"/>
  </si>
  <si>
    <t>　　　　　　　銀行　　　　　　　支店</t>
    <rPh sb="7" eb="9">
      <t>ギンコウ</t>
    </rPh>
    <rPh sb="16" eb="18">
      <t>シテン</t>
    </rPh>
    <phoneticPr fontId="1"/>
  </si>
  <si>
    <t>👈請求内訳：</t>
    <phoneticPr fontId="1"/>
  </si>
  <si>
    <t>（普通　・　当座）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</si>
</sst>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&quot;人&quot;"/>
    <numFmt numFmtId="177" formatCode="#,###&quot;円&quot;"/>
    <numFmt numFmtId="178" formatCode="#,##0;[Red]#,##0"/>
    <numFmt numFmtId="179" formatCode="#,##0_ "/>
    <numFmt numFmtId="180" formatCode="\(\ \ \ #\ \ &quot;月分&quot;\ \)"/>
    <numFmt numFmtId="182" formatCode="yyyy/m/d;@"/>
    <numFmt numFmtId="183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u/>
      <sz val="14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vertical="top"/>
    </xf>
    <xf numFmtId="177" fontId="8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177" fontId="8" fillId="0" borderId="1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vertical="center"/>
    </xf>
    <xf numFmtId="179" fontId="8" fillId="0" borderId="21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77" fontId="8" fillId="0" borderId="3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7" fontId="8" fillId="0" borderId="30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177" fontId="8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177" fontId="8" fillId="0" borderId="22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/>
    <xf numFmtId="177" fontId="8" fillId="0" borderId="24" xfId="0" applyNumberFormat="1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horizontal="right"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177" fontId="8" fillId="0" borderId="29" xfId="0" applyNumberFormat="1" applyFont="1" applyFill="1" applyBorder="1" applyAlignment="1" applyProtection="1">
      <alignment horizontal="right" vertical="center"/>
    </xf>
    <xf numFmtId="177" fontId="8" fillId="0" borderId="36" xfId="0" applyNumberFormat="1" applyFont="1" applyFill="1" applyBorder="1" applyAlignment="1">
      <alignment horizontal="right" vertical="center"/>
    </xf>
    <xf numFmtId="177" fontId="8" fillId="0" borderId="33" xfId="0" applyNumberFormat="1" applyFont="1" applyFill="1" applyBorder="1" applyAlignment="1">
      <alignment vertical="center"/>
    </xf>
    <xf numFmtId="177" fontId="8" fillId="0" borderId="36" xfId="0" applyNumberFormat="1" applyFont="1" applyFill="1" applyBorder="1" applyAlignment="1" applyProtection="1">
      <alignment horizontal="right" vertical="center"/>
    </xf>
    <xf numFmtId="177" fontId="8" fillId="0" borderId="37" xfId="0" applyNumberFormat="1" applyFont="1" applyFill="1" applyBorder="1" applyAlignment="1">
      <alignment horizontal="right" vertical="center"/>
    </xf>
    <xf numFmtId="177" fontId="8" fillId="0" borderId="37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 applyProtection="1">
      <alignment horizontal="right" vertical="center"/>
    </xf>
    <xf numFmtId="177" fontId="8" fillId="0" borderId="37" xfId="0" applyNumberFormat="1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34" xfId="0" applyNumberFormat="1" applyFont="1" applyFill="1" applyBorder="1" applyAlignment="1">
      <alignment horizontal="right" vertical="center"/>
    </xf>
    <xf numFmtId="177" fontId="8" fillId="0" borderId="35" xfId="0" applyNumberFormat="1" applyFont="1" applyFill="1" applyBorder="1" applyAlignment="1">
      <alignment horizontal="right" vertical="center"/>
    </xf>
    <xf numFmtId="177" fontId="8" fillId="0" borderId="17" xfId="0" applyNumberFormat="1" applyFont="1" applyFill="1" applyBorder="1" applyAlignment="1">
      <alignment horizontal="right" vertical="center"/>
    </xf>
    <xf numFmtId="177" fontId="8" fillId="0" borderId="30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177" fontId="8" fillId="0" borderId="28" xfId="0" applyNumberFormat="1" applyFont="1" applyFill="1" applyBorder="1" applyAlignment="1">
      <alignment horizontal="right" vertical="center"/>
    </xf>
    <xf numFmtId="177" fontId="8" fillId="0" borderId="2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Fill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7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82" fontId="6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13" fillId="0" borderId="54" xfId="0" applyFont="1" applyBorder="1" applyAlignment="1" applyProtection="1">
      <alignment vertical="center"/>
      <protection locked="0"/>
    </xf>
    <xf numFmtId="0" fontId="13" fillId="0" borderId="54" xfId="0" applyFont="1" applyFill="1" applyBorder="1" applyAlignment="1" applyProtection="1">
      <protection locked="0"/>
    </xf>
    <xf numFmtId="183" fontId="19" fillId="0" borderId="0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80" fontId="13" fillId="0" borderId="0" xfId="0" applyNumberFormat="1" applyFont="1" applyAlignment="1" applyProtection="1">
      <alignment horizontal="center"/>
      <protection locked="0"/>
    </xf>
    <xf numFmtId="176" fontId="8" fillId="0" borderId="12" xfId="0" applyNumberFormat="1" applyFont="1" applyFill="1" applyBorder="1" applyAlignment="1" applyProtection="1">
      <alignment horizontal="right" vertical="center"/>
      <protection locked="0"/>
    </xf>
    <xf numFmtId="176" fontId="8" fillId="0" borderId="29" xfId="0" applyNumberFormat="1" applyFont="1" applyFill="1" applyBorder="1" applyAlignment="1" applyProtection="1">
      <alignment horizontal="right" vertical="center"/>
      <protection locked="0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176" fontId="8" fillId="0" borderId="24" xfId="0" applyNumberFormat="1" applyFont="1" applyFill="1" applyBorder="1" applyAlignment="1" applyProtection="1">
      <alignment horizontal="right" vertical="center"/>
      <protection locked="0"/>
    </xf>
    <xf numFmtId="176" fontId="8" fillId="0" borderId="18" xfId="0" applyNumberFormat="1" applyFont="1" applyFill="1" applyBorder="1" applyAlignment="1" applyProtection="1">
      <alignment horizontal="right" vertical="center"/>
      <protection locked="0"/>
    </xf>
    <xf numFmtId="176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77" fontId="15" fillId="0" borderId="31" xfId="0" applyNumberFormat="1" applyFont="1" applyBorder="1" applyAlignment="1" applyProtection="1">
      <alignment horizontal="right" shrinkToFit="1"/>
      <protection locked="0"/>
    </xf>
    <xf numFmtId="177" fontId="2" fillId="0" borderId="3" xfId="0" applyNumberFormat="1" applyFont="1" applyFill="1" applyBorder="1" applyAlignment="1" applyProtection="1">
      <alignment horizontal="right" shrinkToFit="1"/>
      <protection locked="0"/>
    </xf>
    <xf numFmtId="177" fontId="2" fillId="0" borderId="4" xfId="0" applyNumberFormat="1" applyFont="1" applyFill="1" applyBorder="1" applyAlignment="1" applyProtection="1">
      <alignment horizontal="right" shrinkToFit="1"/>
      <protection locked="0"/>
    </xf>
    <xf numFmtId="176" fontId="8" fillId="0" borderId="24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/>
    </xf>
    <xf numFmtId="177" fontId="13" fillId="0" borderId="4" xfId="1" applyNumberFormat="1" applyFont="1" applyFill="1" applyBorder="1" applyAlignment="1">
      <alignment vertical="center" shrinkToFit="1"/>
    </xf>
    <xf numFmtId="0" fontId="14" fillId="0" borderId="31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view="pageBreakPreview" zoomScale="70" zoomScaleNormal="100" zoomScaleSheetLayoutView="70" workbookViewId="0">
      <selection activeCell="I5" sqref="I5:K5"/>
    </sheetView>
  </sheetViews>
  <sheetFormatPr defaultColWidth="9" defaultRowHeight="14.4" x14ac:dyDescent="0.2"/>
  <cols>
    <col min="1" max="1" width="4.33203125" style="1" customWidth="1"/>
    <col min="2" max="2" width="16.21875" style="1" customWidth="1"/>
    <col min="3" max="3" width="12.5546875" style="1" customWidth="1"/>
    <col min="4" max="4" width="13.21875" style="1" customWidth="1"/>
    <col min="5" max="5" width="9.109375" style="1" bestFit="1" customWidth="1"/>
    <col min="6" max="6" width="14.6640625" style="1" customWidth="1"/>
    <col min="7" max="7" width="4.6640625" style="1" customWidth="1"/>
    <col min="8" max="11" width="19.109375" style="1" customWidth="1"/>
    <col min="12" max="12" width="4.33203125" style="1" customWidth="1"/>
    <col min="13" max="13" width="2.33203125" style="1" customWidth="1"/>
    <col min="14" max="14" width="13.6640625" style="1" customWidth="1"/>
    <col min="15" max="15" width="13.44140625" style="1" customWidth="1"/>
    <col min="16" max="16384" width="9" style="1"/>
  </cols>
  <sheetData>
    <row r="1" spans="1:17" x14ac:dyDescent="0.3">
      <c r="J1" s="161" t="str">
        <f>IFERROR((VLOOKUP('請求書様式 (2)'!N9,リスト!A3:B4,2,0)),"")</f>
        <v/>
      </c>
      <c r="K1" s="161"/>
    </row>
    <row r="2" spans="1:17" ht="27" customHeight="1" thickBot="1" x14ac:dyDescent="0.25">
      <c r="A2" s="151" t="s">
        <v>61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7" ht="23.1" customHeight="1" thickBot="1" x14ac:dyDescent="0.25">
      <c r="A3" s="7"/>
      <c r="D3" s="7"/>
      <c r="E3" s="7"/>
      <c r="F3" s="7"/>
      <c r="G3" s="7"/>
      <c r="H3" s="7"/>
      <c r="I3" s="174">
        <f ca="1">O3</f>
        <v>45751</v>
      </c>
      <c r="J3" s="174"/>
      <c r="K3" s="174"/>
      <c r="L3" s="42"/>
      <c r="N3" s="167" t="s">
        <v>70</v>
      </c>
      <c r="O3" s="170">
        <f ca="1">TODAY()</f>
        <v>45751</v>
      </c>
      <c r="P3" s="167" t="s">
        <v>71</v>
      </c>
    </row>
    <row r="4" spans="1:17" ht="23.1" customHeight="1" thickBot="1" x14ac:dyDescent="0.25">
      <c r="A4" s="6"/>
      <c r="B4" s="7"/>
      <c r="C4" s="8"/>
      <c r="D4" s="6"/>
      <c r="E4" s="6"/>
      <c r="F4" s="6"/>
      <c r="G4" s="6"/>
      <c r="H4" s="6"/>
      <c r="I4" s="6"/>
      <c r="J4" s="6"/>
      <c r="K4" s="6"/>
      <c r="L4" s="6"/>
      <c r="N4" s="167"/>
      <c r="O4" s="167"/>
      <c r="P4" s="167"/>
    </row>
    <row r="5" spans="1:17" ht="23.1" customHeight="1" thickBot="1" x14ac:dyDescent="0.25">
      <c r="A5" s="6"/>
      <c r="B5" s="9" t="s">
        <v>41</v>
      </c>
      <c r="C5" s="46" t="str">
        <f>O5</f>
        <v>須坂市長</v>
      </c>
      <c r="D5" s="6"/>
      <c r="E5" s="6"/>
      <c r="F5" s="6"/>
      <c r="G5" s="6"/>
      <c r="H5" s="36" t="s">
        <v>17</v>
      </c>
      <c r="I5" s="175"/>
      <c r="J5" s="175"/>
      <c r="K5" s="175"/>
      <c r="L5" s="36"/>
      <c r="N5" s="167" t="s">
        <v>72</v>
      </c>
      <c r="O5" s="171" t="s">
        <v>73</v>
      </c>
      <c r="P5" s="167" t="s">
        <v>74</v>
      </c>
    </row>
    <row r="6" spans="1:17" ht="23.1" customHeight="1" x14ac:dyDescent="0.2">
      <c r="A6" s="6"/>
      <c r="B6" s="6"/>
      <c r="C6" s="8"/>
      <c r="D6" s="6"/>
      <c r="E6" s="6"/>
      <c r="F6" s="6"/>
      <c r="G6" s="6"/>
      <c r="H6" s="36" t="s">
        <v>18</v>
      </c>
      <c r="I6" s="176"/>
      <c r="J6" s="176"/>
      <c r="K6" s="176"/>
      <c r="L6" s="36"/>
    </row>
    <row r="7" spans="1:17" ht="26.1" customHeight="1" x14ac:dyDescent="0.35">
      <c r="A7" s="6"/>
      <c r="B7" s="165" t="s">
        <v>86</v>
      </c>
      <c r="G7" s="6"/>
      <c r="H7" s="26" t="s">
        <v>53</v>
      </c>
      <c r="I7" s="177"/>
      <c r="J7" s="177"/>
      <c r="K7" s="177"/>
      <c r="L7" s="36"/>
    </row>
    <row r="8" spans="1:17" ht="23.1" customHeight="1" thickBot="1" x14ac:dyDescent="0.4">
      <c r="A8" s="6"/>
      <c r="B8" s="179">
        <f>O11</f>
        <v>0</v>
      </c>
      <c r="C8" s="166" t="s">
        <v>87</v>
      </c>
      <c r="D8" s="6"/>
      <c r="E8" s="6"/>
      <c r="F8" s="6"/>
      <c r="G8" s="6"/>
      <c r="H8" s="36" t="s">
        <v>1</v>
      </c>
      <c r="I8" s="176"/>
      <c r="J8" s="176"/>
      <c r="K8" s="176"/>
      <c r="L8" s="36" t="s">
        <v>60</v>
      </c>
      <c r="N8" s="168" t="s">
        <v>75</v>
      </c>
      <c r="O8" s="168"/>
      <c r="P8" s="168"/>
    </row>
    <row r="9" spans="1:17" ht="23.1" customHeight="1" thickBot="1" x14ac:dyDescent="0.25">
      <c r="A9" s="6"/>
      <c r="B9" s="6"/>
      <c r="C9" s="6"/>
      <c r="D9" s="6"/>
      <c r="E9" s="6"/>
      <c r="F9" s="6"/>
      <c r="G9" s="35"/>
      <c r="H9" s="36"/>
      <c r="I9" s="36"/>
      <c r="J9" s="36"/>
      <c r="K9" s="36"/>
      <c r="L9" s="36"/>
      <c r="N9" s="172"/>
      <c r="O9" s="168"/>
      <c r="P9" s="168"/>
    </row>
    <row r="10" spans="1:17" ht="23.1" customHeight="1" thickBot="1" x14ac:dyDescent="0.45">
      <c r="A10" s="6"/>
      <c r="B10" s="196" t="s">
        <v>64</v>
      </c>
      <c r="C10" s="196"/>
      <c r="D10" s="187">
        <f>K41+K58</f>
        <v>0</v>
      </c>
      <c r="E10" s="187"/>
      <c r="F10" s="187"/>
      <c r="G10" s="6"/>
      <c r="H10" s="36" t="s">
        <v>88</v>
      </c>
      <c r="I10" s="175" t="s">
        <v>89</v>
      </c>
      <c r="J10" s="175"/>
      <c r="K10" s="175"/>
      <c r="L10" s="36"/>
      <c r="N10" s="168"/>
      <c r="O10" s="168"/>
      <c r="P10" s="168"/>
    </row>
    <row r="11" spans="1:17" ht="23.1" customHeight="1" thickBot="1" x14ac:dyDescent="0.4">
      <c r="A11" s="6"/>
      <c r="B11" s="6"/>
      <c r="C11" s="6"/>
      <c r="D11" s="6"/>
      <c r="E11" s="6"/>
      <c r="F11" s="49"/>
      <c r="G11" s="6"/>
      <c r="H11" s="36" t="s">
        <v>48</v>
      </c>
      <c r="I11" s="186" t="s">
        <v>91</v>
      </c>
      <c r="J11" s="178"/>
      <c r="K11" s="178"/>
      <c r="L11" s="36"/>
      <c r="N11" s="169" t="s">
        <v>76</v>
      </c>
      <c r="O11" s="173"/>
      <c r="P11" s="169" t="s">
        <v>77</v>
      </c>
      <c r="Q11" s="3"/>
    </row>
    <row r="12" spans="1:17" s="3" customFormat="1" ht="23.1" customHeight="1" x14ac:dyDescent="0.3">
      <c r="A12" s="2"/>
      <c r="B12" s="162" t="s">
        <v>68</v>
      </c>
      <c r="C12" s="162"/>
      <c r="D12" s="47"/>
      <c r="E12" s="188">
        <f>D10</f>
        <v>0</v>
      </c>
      <c r="F12" s="188"/>
      <c r="G12" s="39"/>
      <c r="H12" s="10" t="s">
        <v>42</v>
      </c>
      <c r="I12" s="177"/>
      <c r="J12" s="177"/>
      <c r="K12" s="177"/>
      <c r="L12" s="11"/>
    </row>
    <row r="13" spans="1:17" s="3" customFormat="1" ht="23.1" customHeight="1" x14ac:dyDescent="0.3">
      <c r="A13" s="2"/>
      <c r="B13" s="163"/>
      <c r="C13" s="164" t="s">
        <v>69</v>
      </c>
      <c r="D13" s="48"/>
      <c r="E13" s="189">
        <f>O19</f>
        <v>0</v>
      </c>
      <c r="F13" s="189"/>
      <c r="G13" s="2"/>
      <c r="H13" s="11" t="s">
        <v>3</v>
      </c>
      <c r="I13" s="177"/>
      <c r="J13" s="177"/>
      <c r="K13" s="177"/>
      <c r="L13" s="11"/>
    </row>
    <row r="14" spans="1:17" s="3" customFormat="1" ht="9.6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7" s="3" customFormat="1" ht="12.75" customHeight="1" x14ac:dyDescent="0.3">
      <c r="A15" s="5"/>
      <c r="B15" s="40" t="s">
        <v>2</v>
      </c>
      <c r="C15" s="4"/>
      <c r="D15" s="4"/>
      <c r="E15" s="5"/>
      <c r="F15" s="5"/>
      <c r="G15" s="5"/>
      <c r="H15" s="5"/>
      <c r="I15" s="5"/>
      <c r="J15" s="5"/>
      <c r="K15" s="5"/>
      <c r="L15" s="5"/>
    </row>
    <row r="16" spans="1:17" s="3" customFormat="1" ht="20.100000000000001" customHeight="1" x14ac:dyDescent="0.2">
      <c r="A16" s="5"/>
      <c r="B16" s="104" t="s">
        <v>0</v>
      </c>
      <c r="C16" s="105"/>
      <c r="D16" s="106"/>
      <c r="E16" s="110" t="s">
        <v>37</v>
      </c>
      <c r="F16" s="112" t="s">
        <v>34</v>
      </c>
      <c r="G16" s="113"/>
      <c r="H16" s="113"/>
      <c r="I16" s="114"/>
      <c r="J16" s="121" t="s">
        <v>44</v>
      </c>
      <c r="K16" s="121" t="s">
        <v>27</v>
      </c>
      <c r="L16" s="5"/>
    </row>
    <row r="17" spans="1:15" s="3" customFormat="1" ht="20.100000000000001" customHeight="1" thickBot="1" x14ac:dyDescent="0.25">
      <c r="A17" s="5"/>
      <c r="B17" s="107"/>
      <c r="C17" s="108"/>
      <c r="D17" s="109"/>
      <c r="E17" s="111"/>
      <c r="F17" s="97" t="s">
        <v>32</v>
      </c>
      <c r="G17" s="98"/>
      <c r="H17" s="76" t="s">
        <v>33</v>
      </c>
      <c r="I17" s="75" t="s">
        <v>35</v>
      </c>
      <c r="J17" s="154"/>
      <c r="K17" s="154"/>
      <c r="L17" s="5"/>
      <c r="N17" s="169" t="s">
        <v>90</v>
      </c>
      <c r="O17" s="169"/>
    </row>
    <row r="18" spans="1:15" s="3" customFormat="1" ht="24" customHeight="1" thickTop="1" x14ac:dyDescent="0.2">
      <c r="A18" s="5"/>
      <c r="B18" s="155" t="s">
        <v>50</v>
      </c>
      <c r="C18" s="156" t="s">
        <v>51</v>
      </c>
      <c r="D18" s="157"/>
      <c r="E18" s="180">
        <v>0</v>
      </c>
      <c r="F18" s="99">
        <v>2873</v>
      </c>
      <c r="G18" s="100"/>
      <c r="H18" s="62">
        <v>14667</v>
      </c>
      <c r="I18" s="62">
        <v>1754</v>
      </c>
      <c r="J18" s="63">
        <f>SUM(F18:I18)</f>
        <v>19294</v>
      </c>
      <c r="K18" s="65">
        <f>SUMPRODUCT(F18:I18)*E18</f>
        <v>0</v>
      </c>
      <c r="L18" s="5"/>
      <c r="N18" s="192" t="s">
        <v>78</v>
      </c>
      <c r="O18" s="193">
        <f>D10</f>
        <v>0</v>
      </c>
    </row>
    <row r="19" spans="1:15" s="3" customFormat="1" ht="24" customHeight="1" x14ac:dyDescent="0.2">
      <c r="A19" s="5"/>
      <c r="B19" s="115"/>
      <c r="C19" s="158" t="s">
        <v>52</v>
      </c>
      <c r="D19" s="129"/>
      <c r="E19" s="181">
        <v>0</v>
      </c>
      <c r="F19" s="90">
        <v>2873</v>
      </c>
      <c r="G19" s="91"/>
      <c r="H19" s="13">
        <v>14725</v>
      </c>
      <c r="I19" s="29">
        <v>1759</v>
      </c>
      <c r="J19" s="30">
        <f t="shared" ref="J18:J40" si="0">SUM(F19:I19)</f>
        <v>19357</v>
      </c>
      <c r="K19" s="64">
        <f t="shared" ref="K19:K39" si="1">SUMPRODUCT(F19:I19)*E19</f>
        <v>0</v>
      </c>
      <c r="L19" s="5"/>
      <c r="N19" s="194" t="s">
        <v>79</v>
      </c>
      <c r="O19" s="195">
        <f>リスト!D1</f>
        <v>0</v>
      </c>
    </row>
    <row r="20" spans="1:15" s="3" customFormat="1" ht="24" customHeight="1" x14ac:dyDescent="0.2">
      <c r="A20" s="5"/>
      <c r="B20" s="101" t="s">
        <v>40</v>
      </c>
      <c r="C20" s="102"/>
      <c r="D20" s="103"/>
      <c r="E20" s="182">
        <v>0</v>
      </c>
      <c r="F20" s="81">
        <v>2873</v>
      </c>
      <c r="G20" s="82"/>
      <c r="H20" s="12">
        <v>6583</v>
      </c>
      <c r="I20" s="15">
        <v>945</v>
      </c>
      <c r="J20" s="16">
        <f t="shared" si="0"/>
        <v>10401</v>
      </c>
      <c r="K20" s="14">
        <f t="shared" si="1"/>
        <v>0</v>
      </c>
      <c r="L20" s="5"/>
    </row>
    <row r="21" spans="1:15" s="3" customFormat="1" ht="24" customHeight="1" x14ac:dyDescent="0.2">
      <c r="A21" s="5"/>
      <c r="B21" s="101" t="s">
        <v>47</v>
      </c>
      <c r="C21" s="102"/>
      <c r="D21" s="103"/>
      <c r="E21" s="182">
        <v>0</v>
      </c>
      <c r="F21" s="81">
        <v>2873</v>
      </c>
      <c r="G21" s="82"/>
      <c r="H21" s="12">
        <v>1533</v>
      </c>
      <c r="I21" s="15">
        <v>440</v>
      </c>
      <c r="J21" s="16">
        <f t="shared" si="0"/>
        <v>4846</v>
      </c>
      <c r="K21" s="14">
        <f t="shared" si="1"/>
        <v>0</v>
      </c>
      <c r="L21" s="5"/>
    </row>
    <row r="22" spans="1:15" s="3" customFormat="1" ht="24" customHeight="1" x14ac:dyDescent="0.2">
      <c r="A22" s="5"/>
      <c r="B22" s="101" t="s">
        <v>54</v>
      </c>
      <c r="C22" s="102"/>
      <c r="D22" s="103"/>
      <c r="E22" s="182">
        <v>0</v>
      </c>
      <c r="F22" s="81">
        <v>2873</v>
      </c>
      <c r="G22" s="82"/>
      <c r="H22" s="12">
        <v>1333</v>
      </c>
      <c r="I22" s="15">
        <v>420</v>
      </c>
      <c r="J22" s="16">
        <f t="shared" si="0"/>
        <v>4626</v>
      </c>
      <c r="K22" s="14">
        <f t="shared" si="1"/>
        <v>0</v>
      </c>
      <c r="L22" s="5"/>
      <c r="N22" s="169" t="s">
        <v>80</v>
      </c>
    </row>
    <row r="23" spans="1:15" s="3" customFormat="1" ht="24" customHeight="1" x14ac:dyDescent="0.2">
      <c r="A23" s="5"/>
      <c r="B23" s="101" t="s">
        <v>4</v>
      </c>
      <c r="C23" s="102"/>
      <c r="D23" s="103"/>
      <c r="E23" s="182">
        <v>0</v>
      </c>
      <c r="F23" s="81">
        <v>2873</v>
      </c>
      <c r="G23" s="82"/>
      <c r="H23" s="12">
        <v>5910</v>
      </c>
      <c r="I23" s="15">
        <v>878</v>
      </c>
      <c r="J23" s="16">
        <f t="shared" si="0"/>
        <v>9661</v>
      </c>
      <c r="K23" s="14">
        <f t="shared" si="1"/>
        <v>0</v>
      </c>
      <c r="L23" s="5"/>
      <c r="N23" s="169" t="s">
        <v>81</v>
      </c>
    </row>
    <row r="24" spans="1:15" s="3" customFormat="1" ht="24" customHeight="1" x14ac:dyDescent="0.2">
      <c r="A24" s="5"/>
      <c r="B24" s="83" t="s">
        <v>8</v>
      </c>
      <c r="C24" s="84"/>
      <c r="D24" s="85"/>
      <c r="E24" s="182">
        <v>0</v>
      </c>
      <c r="F24" s="81">
        <v>2873</v>
      </c>
      <c r="G24" s="82"/>
      <c r="H24" s="12">
        <v>2640</v>
      </c>
      <c r="I24" s="15">
        <v>551</v>
      </c>
      <c r="J24" s="16">
        <f t="shared" si="0"/>
        <v>6064</v>
      </c>
      <c r="K24" s="14">
        <f t="shared" si="1"/>
        <v>0</v>
      </c>
      <c r="L24" s="5"/>
    </row>
    <row r="25" spans="1:15" s="3" customFormat="1" ht="24" customHeight="1" x14ac:dyDescent="0.2">
      <c r="A25" s="5"/>
      <c r="B25" s="83" t="s">
        <v>9</v>
      </c>
      <c r="C25" s="84"/>
      <c r="D25" s="85"/>
      <c r="E25" s="182">
        <v>0</v>
      </c>
      <c r="F25" s="81">
        <v>2873</v>
      </c>
      <c r="G25" s="82"/>
      <c r="H25" s="12">
        <v>2615</v>
      </c>
      <c r="I25" s="15">
        <v>548</v>
      </c>
      <c r="J25" s="16">
        <f t="shared" si="0"/>
        <v>6036</v>
      </c>
      <c r="K25" s="14">
        <f t="shared" si="1"/>
        <v>0</v>
      </c>
      <c r="L25" s="5"/>
    </row>
    <row r="26" spans="1:15" s="3" customFormat="1" ht="24" customHeight="1" x14ac:dyDescent="0.2">
      <c r="A26" s="5"/>
      <c r="B26" s="83" t="s">
        <v>5</v>
      </c>
      <c r="C26" s="84"/>
      <c r="D26" s="85"/>
      <c r="E26" s="182">
        <v>0</v>
      </c>
      <c r="F26" s="81">
        <v>2873</v>
      </c>
      <c r="G26" s="82"/>
      <c r="H26" s="12">
        <v>3292</v>
      </c>
      <c r="I26" s="15">
        <v>616</v>
      </c>
      <c r="J26" s="16">
        <f t="shared" si="0"/>
        <v>6781</v>
      </c>
      <c r="K26" s="14">
        <f t="shared" si="1"/>
        <v>0</v>
      </c>
      <c r="L26" s="5"/>
    </row>
    <row r="27" spans="1:15" s="3" customFormat="1" ht="24" customHeight="1" x14ac:dyDescent="0.2">
      <c r="A27" s="5"/>
      <c r="B27" s="83" t="s">
        <v>10</v>
      </c>
      <c r="C27" s="84"/>
      <c r="D27" s="85"/>
      <c r="E27" s="182">
        <v>0</v>
      </c>
      <c r="F27" s="81">
        <v>2873</v>
      </c>
      <c r="G27" s="82"/>
      <c r="H27" s="12">
        <v>6388</v>
      </c>
      <c r="I27" s="15">
        <v>926</v>
      </c>
      <c r="J27" s="16">
        <f t="shared" si="0"/>
        <v>10187</v>
      </c>
      <c r="K27" s="14">
        <f t="shared" si="1"/>
        <v>0</v>
      </c>
      <c r="L27" s="5"/>
    </row>
    <row r="28" spans="1:15" s="3" customFormat="1" ht="24" customHeight="1" x14ac:dyDescent="0.2">
      <c r="A28" s="5"/>
      <c r="B28" s="83" t="s">
        <v>11</v>
      </c>
      <c r="C28" s="84"/>
      <c r="D28" s="85"/>
      <c r="E28" s="182">
        <v>0</v>
      </c>
      <c r="F28" s="81">
        <v>2873</v>
      </c>
      <c r="G28" s="82"/>
      <c r="H28" s="12">
        <v>5560</v>
      </c>
      <c r="I28" s="15">
        <v>843</v>
      </c>
      <c r="J28" s="16">
        <f t="shared" si="0"/>
        <v>9276</v>
      </c>
      <c r="K28" s="14">
        <f t="shared" si="1"/>
        <v>0</v>
      </c>
      <c r="L28" s="5"/>
    </row>
    <row r="29" spans="1:15" s="3" customFormat="1" ht="24" customHeight="1" x14ac:dyDescent="0.2">
      <c r="A29" s="5"/>
      <c r="B29" s="142" t="s">
        <v>29</v>
      </c>
      <c r="C29" s="105" t="s">
        <v>22</v>
      </c>
      <c r="D29" s="106"/>
      <c r="E29" s="183">
        <v>0</v>
      </c>
      <c r="F29" s="86">
        <v>2873</v>
      </c>
      <c r="G29" s="87"/>
      <c r="H29" s="54">
        <v>12000</v>
      </c>
      <c r="I29" s="55">
        <v>1487</v>
      </c>
      <c r="J29" s="56">
        <f t="shared" si="0"/>
        <v>16360</v>
      </c>
      <c r="K29" s="57">
        <f t="shared" si="1"/>
        <v>0</v>
      </c>
      <c r="L29" s="5"/>
    </row>
    <row r="30" spans="1:15" s="3" customFormat="1" ht="24" customHeight="1" x14ac:dyDescent="0.2">
      <c r="A30" s="5"/>
      <c r="B30" s="148"/>
      <c r="C30" s="149" t="s">
        <v>23</v>
      </c>
      <c r="D30" s="150"/>
      <c r="E30" s="184">
        <v>0</v>
      </c>
      <c r="F30" s="88">
        <v>2873</v>
      </c>
      <c r="G30" s="89"/>
      <c r="H30" s="59">
        <v>12167</v>
      </c>
      <c r="I30" s="23">
        <v>1504</v>
      </c>
      <c r="J30" s="60">
        <f t="shared" si="0"/>
        <v>16544</v>
      </c>
      <c r="K30" s="61">
        <f t="shared" si="1"/>
        <v>0</v>
      </c>
      <c r="L30" s="5"/>
    </row>
    <row r="31" spans="1:15" s="3" customFormat="1" ht="24" customHeight="1" x14ac:dyDescent="0.2">
      <c r="A31" s="5"/>
      <c r="B31" s="143"/>
      <c r="C31" s="141" t="s">
        <v>30</v>
      </c>
      <c r="D31" s="129"/>
      <c r="E31" s="181">
        <v>0</v>
      </c>
      <c r="F31" s="90">
        <v>2873</v>
      </c>
      <c r="G31" s="91"/>
      <c r="H31" s="25">
        <v>23560</v>
      </c>
      <c r="I31" s="25">
        <v>2643</v>
      </c>
      <c r="J31" s="30">
        <f t="shared" si="0"/>
        <v>29076</v>
      </c>
      <c r="K31" s="58">
        <f t="shared" si="1"/>
        <v>0</v>
      </c>
      <c r="L31" s="5"/>
    </row>
    <row r="32" spans="1:15" s="3" customFormat="1" ht="24" customHeight="1" x14ac:dyDescent="0.2">
      <c r="A32" s="5"/>
      <c r="B32" s="101" t="s">
        <v>25</v>
      </c>
      <c r="C32" s="102"/>
      <c r="D32" s="103"/>
      <c r="E32" s="182">
        <v>0</v>
      </c>
      <c r="F32" s="81">
        <v>2873</v>
      </c>
      <c r="G32" s="82"/>
      <c r="H32" s="12">
        <v>4522</v>
      </c>
      <c r="I32" s="15">
        <v>739</v>
      </c>
      <c r="J32" s="16">
        <f t="shared" si="0"/>
        <v>8134</v>
      </c>
      <c r="K32" s="14">
        <f t="shared" si="1"/>
        <v>0</v>
      </c>
      <c r="L32" s="5"/>
    </row>
    <row r="33" spans="1:12" s="3" customFormat="1" ht="24" customHeight="1" x14ac:dyDescent="0.2">
      <c r="A33" s="5"/>
      <c r="B33" s="101" t="s">
        <v>62</v>
      </c>
      <c r="C33" s="102"/>
      <c r="D33" s="103"/>
      <c r="E33" s="182">
        <v>0</v>
      </c>
      <c r="F33" s="81">
        <v>2873</v>
      </c>
      <c r="G33" s="82"/>
      <c r="H33" s="12">
        <v>7250</v>
      </c>
      <c r="I33" s="15">
        <v>1012</v>
      </c>
      <c r="J33" s="16">
        <f t="shared" si="0"/>
        <v>11135</v>
      </c>
      <c r="K33" s="14">
        <f t="shared" si="1"/>
        <v>0</v>
      </c>
      <c r="L33" s="5"/>
    </row>
    <row r="34" spans="1:12" s="3" customFormat="1" ht="24" customHeight="1" x14ac:dyDescent="0.2">
      <c r="A34" s="5"/>
      <c r="B34" s="101" t="s">
        <v>12</v>
      </c>
      <c r="C34" s="102"/>
      <c r="D34" s="103"/>
      <c r="E34" s="182">
        <v>0</v>
      </c>
      <c r="F34" s="81">
        <v>2873</v>
      </c>
      <c r="G34" s="82"/>
      <c r="H34" s="12">
        <v>4633</v>
      </c>
      <c r="I34" s="15">
        <v>750</v>
      </c>
      <c r="J34" s="16">
        <f t="shared" si="0"/>
        <v>8256</v>
      </c>
      <c r="K34" s="14">
        <f t="shared" si="1"/>
        <v>0</v>
      </c>
      <c r="L34" s="5"/>
    </row>
    <row r="35" spans="1:12" s="3" customFormat="1" ht="24" customHeight="1" x14ac:dyDescent="0.2">
      <c r="A35" s="5"/>
      <c r="B35" s="101" t="s">
        <v>24</v>
      </c>
      <c r="C35" s="102"/>
      <c r="D35" s="103"/>
      <c r="E35" s="182">
        <v>0</v>
      </c>
      <c r="F35" s="81">
        <v>2873</v>
      </c>
      <c r="G35" s="82"/>
      <c r="H35" s="12">
        <v>2159</v>
      </c>
      <c r="I35" s="15">
        <v>503</v>
      </c>
      <c r="J35" s="16">
        <f t="shared" si="0"/>
        <v>5535</v>
      </c>
      <c r="K35" s="14">
        <f t="shared" si="1"/>
        <v>0</v>
      </c>
      <c r="L35" s="5"/>
    </row>
    <row r="36" spans="1:12" s="3" customFormat="1" ht="24" customHeight="1" x14ac:dyDescent="0.2">
      <c r="A36" s="5"/>
      <c r="B36" s="142" t="s">
        <v>49</v>
      </c>
      <c r="C36" s="144" t="s">
        <v>15</v>
      </c>
      <c r="D36" s="145"/>
      <c r="E36" s="180">
        <v>0</v>
      </c>
      <c r="F36" s="78">
        <v>2873</v>
      </c>
      <c r="G36" s="80"/>
      <c r="H36" s="54">
        <v>2087</v>
      </c>
      <c r="I36" s="55">
        <v>496</v>
      </c>
      <c r="J36" s="56">
        <f t="shared" si="0"/>
        <v>5456</v>
      </c>
      <c r="K36" s="57">
        <f t="shared" si="1"/>
        <v>0</v>
      </c>
      <c r="L36" s="5"/>
    </row>
    <row r="37" spans="1:12" s="3" customFormat="1" ht="24" customHeight="1" x14ac:dyDescent="0.2">
      <c r="A37" s="5"/>
      <c r="B37" s="143"/>
      <c r="C37" s="146" t="s">
        <v>16</v>
      </c>
      <c r="D37" s="147"/>
      <c r="E37" s="181">
        <v>0</v>
      </c>
      <c r="F37" s="94">
        <v>2873</v>
      </c>
      <c r="G37" s="95"/>
      <c r="H37" s="25">
        <v>2277</v>
      </c>
      <c r="I37" s="29">
        <v>515</v>
      </c>
      <c r="J37" s="53">
        <f t="shared" si="0"/>
        <v>5665</v>
      </c>
      <c r="K37" s="58">
        <f t="shared" si="1"/>
        <v>0</v>
      </c>
      <c r="L37" s="5"/>
    </row>
    <row r="38" spans="1:12" s="3" customFormat="1" ht="24" customHeight="1" x14ac:dyDescent="0.2">
      <c r="A38" s="5"/>
      <c r="B38" s="142" t="s">
        <v>19</v>
      </c>
      <c r="C38" s="113" t="s">
        <v>20</v>
      </c>
      <c r="D38" s="114"/>
      <c r="E38" s="180">
        <v>0</v>
      </c>
      <c r="F38" s="78">
        <v>2873</v>
      </c>
      <c r="G38" s="80"/>
      <c r="H38" s="54">
        <v>9700</v>
      </c>
      <c r="I38" s="55">
        <v>1257</v>
      </c>
      <c r="J38" s="50">
        <f t="shared" si="0"/>
        <v>13830</v>
      </c>
      <c r="K38" s="57">
        <f t="shared" si="1"/>
        <v>0</v>
      </c>
      <c r="L38" s="5"/>
    </row>
    <row r="39" spans="1:12" s="3" customFormat="1" ht="24" customHeight="1" x14ac:dyDescent="0.2">
      <c r="A39" s="5"/>
      <c r="B39" s="143"/>
      <c r="C39" s="141" t="s">
        <v>21</v>
      </c>
      <c r="D39" s="129"/>
      <c r="E39" s="181">
        <v>0</v>
      </c>
      <c r="F39" s="94">
        <v>2873</v>
      </c>
      <c r="G39" s="95"/>
      <c r="H39" s="25">
        <v>5192</v>
      </c>
      <c r="I39" s="29">
        <v>806</v>
      </c>
      <c r="J39" s="30">
        <f t="shared" si="0"/>
        <v>8871</v>
      </c>
      <c r="K39" s="58">
        <f t="shared" si="1"/>
        <v>0</v>
      </c>
      <c r="L39" s="5"/>
    </row>
    <row r="40" spans="1:12" s="3" customFormat="1" ht="24" customHeight="1" x14ac:dyDescent="0.2">
      <c r="A40" s="5"/>
      <c r="B40" s="101" t="s">
        <v>26</v>
      </c>
      <c r="C40" s="102"/>
      <c r="D40" s="103"/>
      <c r="E40" s="182">
        <v>0</v>
      </c>
      <c r="F40" s="81">
        <v>2300</v>
      </c>
      <c r="G40" s="82"/>
      <c r="H40" s="17"/>
      <c r="I40" s="18">
        <v>230</v>
      </c>
      <c r="J40" s="16">
        <f t="shared" si="0"/>
        <v>2530</v>
      </c>
      <c r="K40" s="14">
        <f>SUMPRODUCT(F40:I40)*E40</f>
        <v>0</v>
      </c>
      <c r="L40" s="5"/>
    </row>
    <row r="41" spans="1:12" s="3" customFormat="1" ht="24" customHeight="1" x14ac:dyDescent="0.2">
      <c r="A41" s="5"/>
      <c r="B41" s="130" t="s">
        <v>14</v>
      </c>
      <c r="C41" s="131"/>
      <c r="D41" s="132"/>
      <c r="E41" s="83"/>
      <c r="F41" s="84"/>
      <c r="G41" s="84"/>
      <c r="H41" s="84"/>
      <c r="I41" s="84"/>
      <c r="J41" s="85"/>
      <c r="K41" s="14">
        <f>SUM(K18:K40)</f>
        <v>0</v>
      </c>
      <c r="L41" s="5"/>
    </row>
    <row r="42" spans="1:12" s="3" customFormat="1" ht="10.65" customHeight="1" x14ac:dyDescent="0.2">
      <c r="A42" s="5"/>
      <c r="B42" s="33"/>
      <c r="C42" s="33"/>
      <c r="D42" s="33"/>
      <c r="E42" s="19"/>
      <c r="F42" s="19"/>
      <c r="G42" s="19"/>
      <c r="H42" s="19"/>
      <c r="I42" s="19"/>
      <c r="J42" s="19"/>
      <c r="K42" s="19"/>
      <c r="L42" s="5"/>
    </row>
    <row r="43" spans="1:12" s="3" customFormat="1" ht="20.100000000000001" customHeight="1" x14ac:dyDescent="0.2">
      <c r="A43" s="5"/>
      <c r="B43" s="104" t="s">
        <v>0</v>
      </c>
      <c r="C43" s="105"/>
      <c r="D43" s="106"/>
      <c r="E43" s="110" t="s">
        <v>37</v>
      </c>
      <c r="F43" s="134" t="s">
        <v>36</v>
      </c>
      <c r="G43" s="135"/>
      <c r="H43" s="135"/>
      <c r="I43" s="136"/>
      <c r="J43" s="121" t="s">
        <v>44</v>
      </c>
      <c r="K43" s="121" t="s">
        <v>28</v>
      </c>
      <c r="L43" s="5"/>
    </row>
    <row r="44" spans="1:12" s="3" customFormat="1" ht="20.100000000000001" customHeight="1" x14ac:dyDescent="0.2">
      <c r="A44" s="5"/>
      <c r="B44" s="130"/>
      <c r="C44" s="131"/>
      <c r="D44" s="132"/>
      <c r="E44" s="133"/>
      <c r="F44" s="138" t="s">
        <v>32</v>
      </c>
      <c r="G44" s="139"/>
      <c r="H44" s="74" t="s">
        <v>33</v>
      </c>
      <c r="I44" s="73" t="s">
        <v>31</v>
      </c>
      <c r="J44" s="123"/>
      <c r="K44" s="137"/>
      <c r="L44" s="5"/>
    </row>
    <row r="45" spans="1:12" s="3" customFormat="1" ht="24" customHeight="1" x14ac:dyDescent="0.2">
      <c r="A45" s="5"/>
      <c r="B45" s="121" t="s">
        <v>43</v>
      </c>
      <c r="C45" s="126" t="s">
        <v>6</v>
      </c>
      <c r="D45" s="140"/>
      <c r="E45" s="183">
        <v>0</v>
      </c>
      <c r="F45" s="78">
        <v>3132</v>
      </c>
      <c r="G45" s="79"/>
      <c r="H45" s="80"/>
      <c r="I45" s="20">
        <v>313</v>
      </c>
      <c r="J45" s="59">
        <f>SUM(F45:I45)</f>
        <v>3445</v>
      </c>
      <c r="K45" s="32">
        <f t="shared" ref="K45:K57" si="2">SUMPRODUCT(F45:I45)*E45</f>
        <v>0</v>
      </c>
      <c r="L45" s="5"/>
    </row>
    <row r="46" spans="1:12" s="3" customFormat="1" ht="24" customHeight="1" x14ac:dyDescent="0.2">
      <c r="A46" s="5"/>
      <c r="B46" s="133"/>
      <c r="C46" s="128" t="s">
        <v>7</v>
      </c>
      <c r="D46" s="141"/>
      <c r="E46" s="185">
        <v>0</v>
      </c>
      <c r="F46" s="90">
        <v>4223</v>
      </c>
      <c r="G46" s="93"/>
      <c r="H46" s="91"/>
      <c r="I46" s="21">
        <v>422</v>
      </c>
      <c r="J46" s="25">
        <f>SUM(F46:I46)</f>
        <v>4645</v>
      </c>
      <c r="K46" s="22">
        <f t="shared" si="2"/>
        <v>0</v>
      </c>
      <c r="L46" s="5"/>
    </row>
    <row r="47" spans="1:12" s="3" customFormat="1" ht="37.5" customHeight="1" x14ac:dyDescent="0.2">
      <c r="A47" s="5"/>
      <c r="B47" s="121" t="s">
        <v>38</v>
      </c>
      <c r="C47" s="124" t="s">
        <v>58</v>
      </c>
      <c r="D47" s="66" t="s">
        <v>56</v>
      </c>
      <c r="E47" s="190">
        <v>0</v>
      </c>
      <c r="F47" s="86">
        <f>J47-I47</f>
        <v>0</v>
      </c>
      <c r="G47" s="92"/>
      <c r="H47" s="87"/>
      <c r="I47" s="27">
        <f>J47/11</f>
        <v>0</v>
      </c>
      <c r="J47" s="59">
        <v>0</v>
      </c>
      <c r="K47" s="32">
        <f>SUMPRODUCT(F47:I47)*E47</f>
        <v>0</v>
      </c>
      <c r="L47" s="5"/>
    </row>
    <row r="48" spans="1:12" s="3" customFormat="1" ht="38.25" customHeight="1" x14ac:dyDescent="0.2">
      <c r="A48" s="5"/>
      <c r="B48" s="122"/>
      <c r="C48" s="124"/>
      <c r="D48" s="67" t="s">
        <v>57</v>
      </c>
      <c r="E48" s="191">
        <v>0</v>
      </c>
      <c r="F48" s="90">
        <f>J48-I48</f>
        <v>0</v>
      </c>
      <c r="G48" s="93"/>
      <c r="H48" s="91"/>
      <c r="I48" s="25">
        <f>J48/11</f>
        <v>0</v>
      </c>
      <c r="J48" s="25">
        <v>0</v>
      </c>
      <c r="K48" s="23">
        <f t="shared" si="2"/>
        <v>0</v>
      </c>
      <c r="L48" s="5"/>
    </row>
    <row r="49" spans="1:14" s="3" customFormat="1" ht="24" customHeight="1" x14ac:dyDescent="0.2">
      <c r="A49" s="5"/>
      <c r="B49" s="122"/>
      <c r="C49" s="124" t="s">
        <v>59</v>
      </c>
      <c r="D49" s="66" t="s">
        <v>56</v>
      </c>
      <c r="E49" s="190">
        <v>0</v>
      </c>
      <c r="F49" s="86">
        <f t="shared" ref="F49:F50" si="3">J49-I49</f>
        <v>0</v>
      </c>
      <c r="G49" s="92"/>
      <c r="H49" s="87"/>
      <c r="I49" s="27">
        <f>J49/11</f>
        <v>0</v>
      </c>
      <c r="J49" s="59">
        <v>0</v>
      </c>
      <c r="K49" s="32">
        <f t="shared" si="2"/>
        <v>0</v>
      </c>
      <c r="L49" s="5"/>
    </row>
    <row r="50" spans="1:14" s="3" customFormat="1" ht="24" customHeight="1" x14ac:dyDescent="0.2">
      <c r="A50" s="5"/>
      <c r="B50" s="123"/>
      <c r="C50" s="124"/>
      <c r="D50" s="69" t="s">
        <v>57</v>
      </c>
      <c r="E50" s="191">
        <v>0</v>
      </c>
      <c r="F50" s="90">
        <f t="shared" si="3"/>
        <v>0</v>
      </c>
      <c r="G50" s="93"/>
      <c r="H50" s="91"/>
      <c r="I50" s="25">
        <f>J50/11</f>
        <v>0</v>
      </c>
      <c r="J50" s="25">
        <v>0</v>
      </c>
      <c r="K50" s="23">
        <f t="shared" si="2"/>
        <v>0</v>
      </c>
      <c r="L50" s="5"/>
    </row>
    <row r="51" spans="1:14" s="3" customFormat="1" ht="24" customHeight="1" x14ac:dyDescent="0.2">
      <c r="A51" s="5"/>
      <c r="B51" s="121" t="s">
        <v>13</v>
      </c>
      <c r="C51" s="126" t="s">
        <v>6</v>
      </c>
      <c r="D51" s="127"/>
      <c r="E51" s="183">
        <v>0</v>
      </c>
      <c r="F51" s="78">
        <v>5502</v>
      </c>
      <c r="G51" s="79"/>
      <c r="H51" s="80"/>
      <c r="I51" s="20">
        <v>550</v>
      </c>
      <c r="J51" s="59">
        <f>SUM(F51:I51)</f>
        <v>6052</v>
      </c>
      <c r="K51" s="32">
        <f t="shared" si="2"/>
        <v>0</v>
      </c>
      <c r="L51" s="5"/>
      <c r="N51" s="28"/>
    </row>
    <row r="52" spans="1:14" s="3" customFormat="1" ht="24" customHeight="1" x14ac:dyDescent="0.2">
      <c r="A52" s="5"/>
      <c r="B52" s="123"/>
      <c r="C52" s="128" t="s">
        <v>7</v>
      </c>
      <c r="D52" s="129"/>
      <c r="E52" s="181">
        <v>0</v>
      </c>
      <c r="F52" s="90">
        <v>7320</v>
      </c>
      <c r="G52" s="93"/>
      <c r="H52" s="91"/>
      <c r="I52" s="24">
        <v>732</v>
      </c>
      <c r="J52" s="25">
        <f>SUM(F52:I52)</f>
        <v>8052</v>
      </c>
      <c r="K52" s="34">
        <f t="shared" si="2"/>
        <v>0</v>
      </c>
      <c r="L52" s="5"/>
    </row>
    <row r="53" spans="1:14" s="3" customFormat="1" ht="24" customHeight="1" x14ac:dyDescent="0.2">
      <c r="A53" s="5"/>
      <c r="B53" s="112" t="s">
        <v>67</v>
      </c>
      <c r="C53" s="118" t="s">
        <v>65</v>
      </c>
      <c r="D53" s="70" t="s">
        <v>6</v>
      </c>
      <c r="E53" s="183">
        <v>0</v>
      </c>
      <c r="F53" s="152"/>
      <c r="G53" s="153"/>
      <c r="H53" s="23">
        <f>J53-I53</f>
        <v>5596</v>
      </c>
      <c r="I53" s="50">
        <v>560</v>
      </c>
      <c r="J53" s="51">
        <v>6156</v>
      </c>
      <c r="K53" s="55">
        <f t="shared" si="2"/>
        <v>0</v>
      </c>
      <c r="L53" s="5"/>
    </row>
    <row r="54" spans="1:14" s="3" customFormat="1" ht="24" customHeight="1" x14ac:dyDescent="0.2">
      <c r="A54" s="5"/>
      <c r="B54" s="125"/>
      <c r="C54" s="118"/>
      <c r="D54" s="71" t="s">
        <v>7</v>
      </c>
      <c r="E54" s="185">
        <v>0</v>
      </c>
      <c r="F54" s="41"/>
      <c r="G54" s="44"/>
      <c r="H54" s="37">
        <f>J54-I54</f>
        <v>7505</v>
      </c>
      <c r="I54" s="21">
        <v>751</v>
      </c>
      <c r="J54" s="25">
        <v>8256</v>
      </c>
      <c r="K54" s="29">
        <f t="shared" si="2"/>
        <v>0</v>
      </c>
      <c r="L54" s="5"/>
    </row>
    <row r="55" spans="1:14" s="3" customFormat="1" ht="24" customHeight="1" x14ac:dyDescent="0.2">
      <c r="A55" s="5"/>
      <c r="B55" s="125"/>
      <c r="C55" s="119" t="s">
        <v>66</v>
      </c>
      <c r="D55" s="72" t="s">
        <v>6</v>
      </c>
      <c r="E55" s="183">
        <v>0</v>
      </c>
      <c r="F55" s="38"/>
      <c r="G55" s="43"/>
      <c r="H55" s="23">
        <f>J55-I55</f>
        <v>14464</v>
      </c>
      <c r="I55" s="52">
        <v>1446</v>
      </c>
      <c r="J55" s="51">
        <v>15910</v>
      </c>
      <c r="K55" s="77">
        <f t="shared" si="2"/>
        <v>0</v>
      </c>
      <c r="L55" s="5"/>
    </row>
    <row r="56" spans="1:14" s="3" customFormat="1" ht="24" customHeight="1" x14ac:dyDescent="0.2">
      <c r="A56" s="5"/>
      <c r="B56" s="115"/>
      <c r="C56" s="120"/>
      <c r="D56" s="68" t="s">
        <v>7</v>
      </c>
      <c r="E56" s="185">
        <v>0</v>
      </c>
      <c r="F56" s="41"/>
      <c r="G56" s="45"/>
      <c r="H56" s="37">
        <f>J56-I56</f>
        <v>19373</v>
      </c>
      <c r="I56" s="53">
        <v>1937</v>
      </c>
      <c r="J56" s="25">
        <v>21310</v>
      </c>
      <c r="K56" s="25">
        <f>SUMPRODUCT(F56:I56)*E56</f>
        <v>0</v>
      </c>
      <c r="L56" s="5"/>
    </row>
    <row r="57" spans="1:14" s="3" customFormat="1" ht="24" customHeight="1" x14ac:dyDescent="0.2">
      <c r="A57" s="5"/>
      <c r="B57" s="115" t="s">
        <v>63</v>
      </c>
      <c r="C57" s="116"/>
      <c r="D57" s="117"/>
      <c r="E57" s="182">
        <v>0</v>
      </c>
      <c r="F57" s="81">
        <v>2300</v>
      </c>
      <c r="G57" s="82"/>
      <c r="H57" s="31">
        <v>0</v>
      </c>
      <c r="I57" s="12">
        <v>230</v>
      </c>
      <c r="J57" s="12" t="s">
        <v>55</v>
      </c>
      <c r="K57" s="12">
        <f>SUMPRODUCT(F57:I57)*E57</f>
        <v>0</v>
      </c>
      <c r="L57" s="5"/>
    </row>
    <row r="58" spans="1:14" s="3" customFormat="1" ht="24" customHeight="1" x14ac:dyDescent="0.2">
      <c r="A58" s="5"/>
      <c r="B58" s="83" t="s">
        <v>14</v>
      </c>
      <c r="C58" s="84"/>
      <c r="D58" s="85"/>
      <c r="E58" s="83"/>
      <c r="F58" s="84"/>
      <c r="G58" s="84"/>
      <c r="H58" s="84"/>
      <c r="I58" s="84"/>
      <c r="J58" s="85"/>
      <c r="K58" s="13">
        <f>SUM(K45:K57)</f>
        <v>0</v>
      </c>
      <c r="L58" s="5"/>
    </row>
    <row r="59" spans="1:14" s="3" customFormat="1" x14ac:dyDescent="0.2">
      <c r="A59" s="5"/>
      <c r="B59" s="96" t="s">
        <v>45</v>
      </c>
      <c r="C59" s="96"/>
      <c r="D59" s="96"/>
      <c r="E59" s="96"/>
      <c r="F59" s="96"/>
      <c r="G59" s="96"/>
      <c r="H59" s="96"/>
      <c r="I59" s="96"/>
      <c r="J59" s="96"/>
      <c r="K59" s="96"/>
      <c r="L59" s="5"/>
    </row>
    <row r="60" spans="1:14" s="3" customFormat="1" x14ac:dyDescent="0.2">
      <c r="A60" s="5"/>
      <c r="B60" s="96" t="s">
        <v>46</v>
      </c>
      <c r="C60" s="96"/>
      <c r="D60" s="96"/>
      <c r="E60" s="96"/>
      <c r="F60" s="96"/>
      <c r="G60" s="96"/>
      <c r="H60" s="96"/>
      <c r="I60" s="96"/>
      <c r="J60" s="96"/>
      <c r="K60" s="96"/>
      <c r="L60" s="5"/>
    </row>
    <row r="61" spans="1:14" s="3" customFormat="1" ht="15.6" customHeight="1" x14ac:dyDescent="0.2">
      <c r="A61" s="5"/>
      <c r="B61" s="96" t="s">
        <v>39</v>
      </c>
      <c r="C61" s="96"/>
      <c r="D61" s="96"/>
      <c r="E61" s="96"/>
      <c r="F61" s="96"/>
      <c r="G61" s="96"/>
      <c r="H61" s="96"/>
      <c r="I61" s="96"/>
      <c r="J61" s="96"/>
      <c r="K61" s="96"/>
      <c r="L61" s="5"/>
    </row>
    <row r="62" spans="1:14" s="3" customFormat="1" x14ac:dyDescent="0.2"/>
  </sheetData>
  <sheetProtection algorithmName="SHA-512" hashValue="xrmFh+B0b2Sdl1y734UJUTpvP1ZrflBV5rqRm7yUsjJ6/bh0+PGPD6lRhp+UcSCAmzXdRQyMtsf6GIL9qoYQig==" saltValue="kYdFjafHGnoPB3yNg6/71w==" spinCount="100000" sheet="1" objects="1" scenarios="1"/>
  <mergeCells count="108">
    <mergeCell ref="B10:C10"/>
    <mergeCell ref="D10:F10"/>
    <mergeCell ref="J11:K11"/>
    <mergeCell ref="I13:K13"/>
    <mergeCell ref="I12:K12"/>
    <mergeCell ref="J1:K1"/>
    <mergeCell ref="E12:F12"/>
    <mergeCell ref="E13:F13"/>
    <mergeCell ref="I8:K8"/>
    <mergeCell ref="I7:K7"/>
    <mergeCell ref="I6:K6"/>
    <mergeCell ref="I5:K5"/>
    <mergeCell ref="I10:K10"/>
    <mergeCell ref="A2:L2"/>
    <mergeCell ref="I3:K3"/>
    <mergeCell ref="F53:G53"/>
    <mergeCell ref="J16:J17"/>
    <mergeCell ref="K16:K17"/>
    <mergeCell ref="B18:B19"/>
    <mergeCell ref="C18:D18"/>
    <mergeCell ref="C19:D19"/>
    <mergeCell ref="B21:D21"/>
    <mergeCell ref="B22:D22"/>
    <mergeCell ref="B23:D23"/>
    <mergeCell ref="B24:D24"/>
    <mergeCell ref="B25:D25"/>
    <mergeCell ref="B26:D26"/>
    <mergeCell ref="B27:D27"/>
    <mergeCell ref="B28:D28"/>
    <mergeCell ref="B29:B31"/>
    <mergeCell ref="C29:D29"/>
    <mergeCell ref="C30:D30"/>
    <mergeCell ref="C31:D31"/>
    <mergeCell ref="B32:D32"/>
    <mergeCell ref="B33:D33"/>
    <mergeCell ref="B34:D34"/>
    <mergeCell ref="B35:D35"/>
    <mergeCell ref="B36:B37"/>
    <mergeCell ref="C36:D36"/>
    <mergeCell ref="C37:D37"/>
    <mergeCell ref="B38:B39"/>
    <mergeCell ref="C38:D38"/>
    <mergeCell ref="C39:D39"/>
    <mergeCell ref="B40:D40"/>
    <mergeCell ref="B41:D41"/>
    <mergeCell ref="B45:B46"/>
    <mergeCell ref="C45:D45"/>
    <mergeCell ref="F45:H45"/>
    <mergeCell ref="C46:D46"/>
    <mergeCell ref="F46:H46"/>
    <mergeCell ref="B43:D44"/>
    <mergeCell ref="E43:E44"/>
    <mergeCell ref="F43:I43"/>
    <mergeCell ref="J43:J44"/>
    <mergeCell ref="K43:K44"/>
    <mergeCell ref="F44:G44"/>
    <mergeCell ref="B47:B50"/>
    <mergeCell ref="C47:C48"/>
    <mergeCell ref="C49:C50"/>
    <mergeCell ref="B53:B56"/>
    <mergeCell ref="B51:B52"/>
    <mergeCell ref="C51:D51"/>
    <mergeCell ref="C52:D52"/>
    <mergeCell ref="F52:H52"/>
    <mergeCell ref="B58:D58"/>
    <mergeCell ref="E58:J58"/>
    <mergeCell ref="B57:D57"/>
    <mergeCell ref="C53:C54"/>
    <mergeCell ref="C55:C56"/>
    <mergeCell ref="F57:G57"/>
    <mergeCell ref="B59:K59"/>
    <mergeCell ref="B60:K60"/>
    <mergeCell ref="B61:K61"/>
    <mergeCell ref="B12:C12"/>
    <mergeCell ref="F17:G17"/>
    <mergeCell ref="F18:G18"/>
    <mergeCell ref="F19:G19"/>
    <mergeCell ref="F20:G20"/>
    <mergeCell ref="B20:D20"/>
    <mergeCell ref="B16:D17"/>
    <mergeCell ref="E16:E17"/>
    <mergeCell ref="F16:I16"/>
    <mergeCell ref="F32:G32"/>
    <mergeCell ref="F21:G21"/>
    <mergeCell ref="F22:G22"/>
    <mergeCell ref="F23:G23"/>
    <mergeCell ref="F37:G37"/>
    <mergeCell ref="F24:G24"/>
    <mergeCell ref="F25:G25"/>
    <mergeCell ref="F26:G26"/>
    <mergeCell ref="F27:G27"/>
    <mergeCell ref="F28:G28"/>
    <mergeCell ref="F51:H51"/>
    <mergeCell ref="F40:G40"/>
    <mergeCell ref="E41:J41"/>
    <mergeCell ref="F29:G29"/>
    <mergeCell ref="F30:G30"/>
    <mergeCell ref="F31:G31"/>
    <mergeCell ref="F38:G38"/>
    <mergeCell ref="F47:H47"/>
    <mergeCell ref="F48:H48"/>
    <mergeCell ref="F49:H49"/>
    <mergeCell ref="F50:H50"/>
    <mergeCell ref="F39:G39"/>
    <mergeCell ref="F33:G33"/>
    <mergeCell ref="F34:G34"/>
    <mergeCell ref="F35:G35"/>
    <mergeCell ref="F36:G36"/>
  </mergeCells>
  <phoneticPr fontId="1"/>
  <conditionalFormatting sqref="E18:E40 E45:E57">
    <cfRule type="cellIs" dxfId="0" priority="1" operator="lessThanOrEqual">
      <formula>0.8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9" scale="62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リスト!A3:A4</xm:f>
          </x14:formula1>
          <xm:sqref>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F36" sqref="F36"/>
    </sheetView>
  </sheetViews>
  <sheetFormatPr defaultRowHeight="13.2" x14ac:dyDescent="0.2"/>
  <cols>
    <col min="2" max="2" width="22.6640625" bestFit="1" customWidth="1"/>
    <col min="4" max="4" width="14" customWidth="1"/>
  </cols>
  <sheetData>
    <row r="1" spans="1:4" x14ac:dyDescent="0.2">
      <c r="D1">
        <f>SUM(D3:D72)</f>
        <v>0</v>
      </c>
    </row>
    <row r="2" spans="1:4" x14ac:dyDescent="0.2">
      <c r="D2" t="s">
        <v>82</v>
      </c>
    </row>
    <row r="3" spans="1:4" x14ac:dyDescent="0.2">
      <c r="A3" s="159" t="s">
        <v>83</v>
      </c>
      <c r="B3" s="159" t="s">
        <v>84</v>
      </c>
      <c r="D3">
        <f>'請求書様式 (2)'!E18*'請求書様式 (2)'!I18</f>
        <v>0</v>
      </c>
    </row>
    <row r="4" spans="1:4" x14ac:dyDescent="0.2">
      <c r="A4" s="159" t="s">
        <v>85</v>
      </c>
      <c r="B4" s="159" t="s">
        <v>60</v>
      </c>
      <c r="D4">
        <f>'請求書様式 (2)'!E19*'請求書様式 (2)'!I19</f>
        <v>0</v>
      </c>
    </row>
    <row r="5" spans="1:4" x14ac:dyDescent="0.2">
      <c r="A5" s="160"/>
      <c r="B5" s="160" t="s">
        <v>60</v>
      </c>
      <c r="D5">
        <f>'請求書様式 (2)'!E20*'請求書様式 (2)'!I20</f>
        <v>0</v>
      </c>
    </row>
    <row r="6" spans="1:4" x14ac:dyDescent="0.2">
      <c r="A6" s="160"/>
      <c r="B6" s="160"/>
      <c r="D6">
        <f>'請求書様式 (2)'!E21*'請求書様式 (2)'!I21</f>
        <v>0</v>
      </c>
    </row>
    <row r="7" spans="1:4" x14ac:dyDescent="0.2">
      <c r="D7">
        <f>'請求書様式 (2)'!E22*'請求書様式 (2)'!I22</f>
        <v>0</v>
      </c>
    </row>
    <row r="8" spans="1:4" x14ac:dyDescent="0.2">
      <c r="D8">
        <f>'請求書様式 (2)'!E23*'請求書様式 (2)'!I23</f>
        <v>0</v>
      </c>
    </row>
    <row r="9" spans="1:4" x14ac:dyDescent="0.2">
      <c r="D9">
        <f>'請求書様式 (2)'!E24*'請求書様式 (2)'!I24</f>
        <v>0</v>
      </c>
    </row>
    <row r="10" spans="1:4" x14ac:dyDescent="0.2">
      <c r="D10">
        <f>'請求書様式 (2)'!E25*'請求書様式 (2)'!I25</f>
        <v>0</v>
      </c>
    </row>
    <row r="11" spans="1:4" x14ac:dyDescent="0.2">
      <c r="D11">
        <f>'請求書様式 (2)'!E26*'請求書様式 (2)'!I26</f>
        <v>0</v>
      </c>
    </row>
    <row r="12" spans="1:4" x14ac:dyDescent="0.2">
      <c r="D12">
        <f>'請求書様式 (2)'!E27*'請求書様式 (2)'!I27</f>
        <v>0</v>
      </c>
    </row>
    <row r="13" spans="1:4" x14ac:dyDescent="0.2">
      <c r="D13">
        <f>'請求書様式 (2)'!E28*'請求書様式 (2)'!I28</f>
        <v>0</v>
      </c>
    </row>
    <row r="14" spans="1:4" x14ac:dyDescent="0.2">
      <c r="D14">
        <f>'請求書様式 (2)'!E29*'請求書様式 (2)'!I29</f>
        <v>0</v>
      </c>
    </row>
    <row r="15" spans="1:4" x14ac:dyDescent="0.2">
      <c r="D15">
        <f>'請求書様式 (2)'!E30*'請求書様式 (2)'!I30</f>
        <v>0</v>
      </c>
    </row>
    <row r="16" spans="1:4" x14ac:dyDescent="0.2">
      <c r="D16">
        <f>'請求書様式 (2)'!E31*'請求書様式 (2)'!I31</f>
        <v>0</v>
      </c>
    </row>
    <row r="17" spans="4:4" x14ac:dyDescent="0.2">
      <c r="D17">
        <f>'請求書様式 (2)'!E32*'請求書様式 (2)'!I32</f>
        <v>0</v>
      </c>
    </row>
    <row r="18" spans="4:4" x14ac:dyDescent="0.2">
      <c r="D18">
        <f>'請求書様式 (2)'!E33*'請求書様式 (2)'!I33</f>
        <v>0</v>
      </c>
    </row>
    <row r="19" spans="4:4" x14ac:dyDescent="0.2">
      <c r="D19">
        <f>'請求書様式 (2)'!E34*'請求書様式 (2)'!I34</f>
        <v>0</v>
      </c>
    </row>
    <row r="20" spans="4:4" x14ac:dyDescent="0.2">
      <c r="D20">
        <f>'請求書様式 (2)'!E35*'請求書様式 (2)'!I35</f>
        <v>0</v>
      </c>
    </row>
    <row r="21" spans="4:4" x14ac:dyDescent="0.2">
      <c r="D21">
        <f>'請求書様式 (2)'!E36*'請求書様式 (2)'!I36</f>
        <v>0</v>
      </c>
    </row>
    <row r="22" spans="4:4" x14ac:dyDescent="0.2">
      <c r="D22">
        <f>'請求書様式 (2)'!E37*'請求書様式 (2)'!I37</f>
        <v>0</v>
      </c>
    </row>
    <row r="23" spans="4:4" x14ac:dyDescent="0.2">
      <c r="D23">
        <f>'請求書様式 (2)'!E38*'請求書様式 (2)'!I38</f>
        <v>0</v>
      </c>
    </row>
    <row r="24" spans="4:4" x14ac:dyDescent="0.2">
      <c r="D24">
        <f>'請求書様式 (2)'!E39*'請求書様式 (2)'!I39</f>
        <v>0</v>
      </c>
    </row>
    <row r="25" spans="4:4" x14ac:dyDescent="0.2">
      <c r="D25">
        <f>'請求書様式 (2)'!E40*'請求書様式 (2)'!I40</f>
        <v>0</v>
      </c>
    </row>
    <row r="26" spans="4:4" x14ac:dyDescent="0.2">
      <c r="D26">
        <f>'請求書様式 (2)'!E41*'請求書様式 (2)'!I41</f>
        <v>0</v>
      </c>
    </row>
    <row r="27" spans="4:4" x14ac:dyDescent="0.2">
      <c r="D27">
        <f>'請求書様式 (2)'!E42*'請求書様式 (2)'!I42</f>
        <v>0</v>
      </c>
    </row>
    <row r="28" spans="4:4" x14ac:dyDescent="0.2">
      <c r="D28">
        <f>'請求書様式 (2)'!E45*'請求書様式 (2)'!I45</f>
        <v>0</v>
      </c>
    </row>
    <row r="29" spans="4:4" x14ac:dyDescent="0.2">
      <c r="D29">
        <f>'請求書様式 (2)'!E46*'請求書様式 (2)'!I46</f>
        <v>0</v>
      </c>
    </row>
    <row r="30" spans="4:4" x14ac:dyDescent="0.2">
      <c r="D30">
        <f>'請求書様式 (2)'!E47*'請求書様式 (2)'!I47</f>
        <v>0</v>
      </c>
    </row>
    <row r="31" spans="4:4" x14ac:dyDescent="0.2">
      <c r="D31">
        <f>'請求書様式 (2)'!E48*'請求書様式 (2)'!I48</f>
        <v>0</v>
      </c>
    </row>
    <row r="32" spans="4:4" x14ac:dyDescent="0.2">
      <c r="D32">
        <f>'請求書様式 (2)'!E49*'請求書様式 (2)'!I49</f>
        <v>0</v>
      </c>
    </row>
    <row r="33" spans="4:4" x14ac:dyDescent="0.2">
      <c r="D33">
        <f>'請求書様式 (2)'!E50*'請求書様式 (2)'!I50</f>
        <v>0</v>
      </c>
    </row>
    <row r="34" spans="4:4" x14ac:dyDescent="0.2">
      <c r="D34">
        <f>'請求書様式 (2)'!E51*'請求書様式 (2)'!I51</f>
        <v>0</v>
      </c>
    </row>
    <row r="35" spans="4:4" x14ac:dyDescent="0.2">
      <c r="D35">
        <f>'請求書様式 (2)'!E52*'請求書様式 (2)'!I52</f>
        <v>0</v>
      </c>
    </row>
    <row r="36" spans="4:4" x14ac:dyDescent="0.2">
      <c r="D36">
        <f>'請求書様式 (2)'!E53*'請求書様式 (2)'!I53</f>
        <v>0</v>
      </c>
    </row>
    <row r="37" spans="4:4" x14ac:dyDescent="0.2">
      <c r="D37">
        <f>'請求書様式 (2)'!E54*'請求書様式 (2)'!I54</f>
        <v>0</v>
      </c>
    </row>
    <row r="38" spans="4:4" x14ac:dyDescent="0.2">
      <c r="D38">
        <f>'請求書様式 (2)'!E55*'請求書様式 (2)'!I55</f>
        <v>0</v>
      </c>
    </row>
    <row r="39" spans="4:4" x14ac:dyDescent="0.2">
      <c r="D39">
        <f>'請求書様式 (2)'!E56*'請求書様式 (2)'!I56</f>
        <v>0</v>
      </c>
    </row>
    <row r="40" spans="4:4" x14ac:dyDescent="0.2">
      <c r="D40">
        <f>'請求書様式 (2)'!E57*'請求書様式 (2)'!I57</f>
        <v>0</v>
      </c>
    </row>
    <row r="41" spans="4:4" x14ac:dyDescent="0.2">
      <c r="D41">
        <f>'請求書様式 (2)'!E58*'請求書様式 (2)'!I58</f>
        <v>0</v>
      </c>
    </row>
    <row r="42" spans="4:4" x14ac:dyDescent="0.2">
      <c r="D42">
        <f>'請求書様式 (2)'!E59*'請求書様式 (2)'!I59</f>
        <v>0</v>
      </c>
    </row>
    <row r="43" spans="4:4" x14ac:dyDescent="0.2">
      <c r="D43">
        <f>'請求書様式 (2)'!E60*'請求書様式 (2)'!I60</f>
        <v>0</v>
      </c>
    </row>
    <row r="44" spans="4:4" x14ac:dyDescent="0.2">
      <c r="D44">
        <f>'請求書様式 (2)'!E61*'請求書様式 (2)'!I61</f>
        <v>0</v>
      </c>
    </row>
    <row r="45" spans="4:4" x14ac:dyDescent="0.2">
      <c r="D45">
        <f>'請求書様式 (2)'!E62*'請求書様式 (2)'!I62</f>
        <v>0</v>
      </c>
    </row>
    <row r="46" spans="4:4" x14ac:dyDescent="0.2">
      <c r="D46">
        <f>'請求書様式 (2)'!E63*'請求書様式 (2)'!I63</f>
        <v>0</v>
      </c>
    </row>
    <row r="47" spans="4:4" x14ac:dyDescent="0.2">
      <c r="D47">
        <f>'請求書様式 (2)'!E64*'請求書様式 (2)'!I64</f>
        <v>0</v>
      </c>
    </row>
    <row r="48" spans="4:4" x14ac:dyDescent="0.2">
      <c r="D48">
        <f>'請求書様式 (2)'!E65*'請求書様式 (2)'!I65</f>
        <v>0</v>
      </c>
    </row>
    <row r="49" spans="4:4" x14ac:dyDescent="0.2">
      <c r="D49">
        <f>'請求書様式 (2)'!E67*'請求書様式 (2)'!I67</f>
        <v>0</v>
      </c>
    </row>
    <row r="50" spans="4:4" x14ac:dyDescent="0.2">
      <c r="D50">
        <f>'請求書様式 (2)'!E68*'請求書様式 (2)'!I68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請求書様式 (2)</vt:lpstr>
      <vt:lpstr>リスト</vt:lpstr>
      <vt:lpstr>'請求書様式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user</cp:lastModifiedBy>
  <cp:lastPrinted>2025-03-05T07:56:33Z</cp:lastPrinted>
  <dcterms:created xsi:type="dcterms:W3CDTF">1997-01-08T22:48:59Z</dcterms:created>
  <dcterms:modified xsi:type="dcterms:W3CDTF">2025-04-04T07:51:16Z</dcterms:modified>
</cp:coreProperties>
</file>