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05081\Desktop\"/>
    </mc:Choice>
  </mc:AlternateContent>
  <bookViews>
    <workbookView xWindow="2472" yWindow="0" windowWidth="0" windowHeight="0"/>
  </bookViews>
  <sheets>
    <sheet name="請求書様式" sheetId="1" r:id="rId1"/>
    <sheet name="リスト" sheetId="2" state="hidden" r:id="rId2"/>
  </sheets>
  <definedNames>
    <definedName name="_xlnm.Print_Area" localSheetId="0">請求書様式!$A$1:$K$64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4" i="2"/>
  <c r="D3" i="2"/>
  <c r="J23" i="1"/>
  <c r="J25" i="1"/>
  <c r="D1" i="2" l="1"/>
  <c r="N19" i="1" s="1"/>
  <c r="C4" i="1"/>
  <c r="J1" i="1"/>
  <c r="D15" i="1"/>
  <c r="N3" i="1"/>
  <c r="H3" i="1" s="1"/>
  <c r="I59" i="1"/>
  <c r="I58" i="1"/>
  <c r="I55" i="1"/>
  <c r="I54" i="1"/>
  <c r="I53" i="1"/>
  <c r="I52" i="1"/>
  <c r="I38" i="1"/>
  <c r="I22" i="1"/>
  <c r="I41" i="1"/>
  <c r="I42" i="1"/>
  <c r="J53" i="1"/>
  <c r="J52" i="1"/>
  <c r="J50" i="1"/>
  <c r="J59" i="1"/>
  <c r="J58" i="1"/>
  <c r="J57" i="1"/>
  <c r="J41" i="1"/>
  <c r="I24" i="1" l="1"/>
  <c r="J55" i="1" l="1"/>
  <c r="J54" i="1"/>
  <c r="I37" i="1" l="1"/>
  <c r="I23" i="1" l="1"/>
  <c r="I57" i="1" l="1"/>
  <c r="I56" i="1"/>
  <c r="I51" i="1"/>
  <c r="I50" i="1"/>
  <c r="I25" i="1"/>
  <c r="I26" i="1"/>
  <c r="I27" i="1"/>
  <c r="I28" i="1"/>
  <c r="I29" i="1"/>
  <c r="I30" i="1"/>
  <c r="I31" i="1"/>
  <c r="I32" i="1"/>
  <c r="I33" i="1"/>
  <c r="I34" i="1"/>
  <c r="I35" i="1"/>
  <c r="I36" i="1"/>
  <c r="I39" i="1"/>
  <c r="I40" i="1"/>
  <c r="I43" i="1"/>
  <c r="I44" i="1"/>
  <c r="I45" i="1"/>
  <c r="J24" i="1" l="1"/>
  <c r="J38" i="1"/>
  <c r="J51" i="1"/>
  <c r="J56" i="1" l="1"/>
  <c r="J60" i="1" s="1"/>
  <c r="J26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2" i="1"/>
  <c r="J43" i="1"/>
  <c r="J44" i="1"/>
  <c r="J45" i="1"/>
  <c r="J22" i="1" l="1"/>
  <c r="J46" i="1" s="1"/>
  <c r="G16" i="1" s="1"/>
  <c r="N18" i="1" s="1"/>
</calcChain>
</file>

<file path=xl/sharedStrings.xml><?xml version="1.0" encoding="utf-8"?>
<sst xmlns="http://schemas.openxmlformats.org/spreadsheetml/2006/main" count="107" uniqueCount="96">
  <si>
    <t>接種したワクチン</t>
    <rPh sb="0" eb="2">
      <t>セッシュ</t>
    </rPh>
    <phoneticPr fontId="1"/>
  </si>
  <si>
    <t>代表者名</t>
    <rPh sb="0" eb="3">
      <t>ダイヒョウシャ</t>
    </rPh>
    <rPh sb="3" eb="4">
      <t>メイ</t>
    </rPh>
    <phoneticPr fontId="1"/>
  </si>
  <si>
    <t>(内 訳)</t>
    <rPh sb="1" eb="2">
      <t>ウチ</t>
    </rPh>
    <rPh sb="3" eb="4">
      <t>ヤク</t>
    </rPh>
    <phoneticPr fontId="1"/>
  </si>
  <si>
    <t>口座名義</t>
    <rPh sb="0" eb="2">
      <t>コウザ</t>
    </rPh>
    <rPh sb="2" eb="4">
      <t>メイギ</t>
    </rPh>
    <phoneticPr fontId="1"/>
  </si>
  <si>
    <t>麻しん・風しん混合（MR）</t>
    <rPh sb="4" eb="5">
      <t>フウ</t>
    </rPh>
    <rPh sb="7" eb="9">
      <t>コンゴウ</t>
    </rPh>
    <phoneticPr fontId="1"/>
  </si>
  <si>
    <t>日本脳炎</t>
    <phoneticPr fontId="1"/>
  </si>
  <si>
    <t>自己負担有</t>
    <rPh sb="0" eb="2">
      <t>ジコ</t>
    </rPh>
    <rPh sb="2" eb="4">
      <t>フタン</t>
    </rPh>
    <rPh sb="4" eb="5">
      <t>ユウ</t>
    </rPh>
    <phoneticPr fontId="1"/>
  </si>
  <si>
    <t>自己負担無</t>
    <rPh sb="0" eb="2">
      <t>ジコ</t>
    </rPh>
    <rPh sb="2" eb="4">
      <t>フタン</t>
    </rPh>
    <rPh sb="4" eb="5">
      <t>ム</t>
    </rPh>
    <phoneticPr fontId="1"/>
  </si>
  <si>
    <t>麻しん</t>
    <rPh sb="0" eb="1">
      <t>マ</t>
    </rPh>
    <phoneticPr fontId="1"/>
  </si>
  <si>
    <t>風しん</t>
    <rPh sb="0" eb="1">
      <t>フウ</t>
    </rPh>
    <phoneticPr fontId="1"/>
  </si>
  <si>
    <t>BCG</t>
    <phoneticPr fontId="1"/>
  </si>
  <si>
    <t>不活化ポリオ</t>
    <rPh sb="0" eb="1">
      <t>フ</t>
    </rPh>
    <rPh sb="1" eb="3">
      <t>カツカ</t>
    </rPh>
    <phoneticPr fontId="1"/>
  </si>
  <si>
    <t>水痘</t>
    <rPh sb="0" eb="2">
      <t>スイトウ</t>
    </rPh>
    <phoneticPr fontId="1"/>
  </si>
  <si>
    <t>高齢者
肺炎球菌</t>
    <rPh sb="0" eb="3">
      <t>コウレイシャ</t>
    </rPh>
    <rPh sb="4" eb="6">
      <t>ハイエン</t>
    </rPh>
    <rPh sb="6" eb="8">
      <t>キュウキン</t>
    </rPh>
    <phoneticPr fontId="1"/>
  </si>
  <si>
    <t>請　求　額</t>
    <rPh sb="0" eb="1">
      <t>ショウ</t>
    </rPh>
    <rPh sb="2" eb="3">
      <t>モトム</t>
    </rPh>
    <rPh sb="4" eb="5">
      <t>ガク</t>
    </rPh>
    <phoneticPr fontId="1"/>
  </si>
  <si>
    <t>（0.25mlバイアル）</t>
    <phoneticPr fontId="1"/>
  </si>
  <si>
    <t>（0.5mlバイアル）</t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</si>
  <si>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</si>
  <si>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医療機関名</t>
    <rPh sb="0" eb="2">
      <t>イリョウ</t>
    </rPh>
    <rPh sb="2" eb="3">
      <t>キ</t>
    </rPh>
    <rPh sb="3" eb="4">
      <t>セキ</t>
    </rPh>
    <rPh sb="4" eb="5">
      <t>メイ</t>
    </rPh>
    <phoneticPr fontId="1"/>
  </si>
  <si>
    <t>ロタウイルス</t>
    <phoneticPr fontId="1"/>
  </si>
  <si>
    <t>1価（ロタリックス）</t>
    <rPh sb="1" eb="2">
      <t>カ</t>
    </rPh>
    <phoneticPr fontId="1"/>
  </si>
  <si>
    <t>5価（ロタテック）</t>
    <rPh sb="1" eb="2">
      <t>カ</t>
    </rPh>
    <phoneticPr fontId="1"/>
  </si>
  <si>
    <t>2価（サーバリックス）</t>
    <phoneticPr fontId="1"/>
  </si>
  <si>
    <t>4価（ガータシル）</t>
    <phoneticPr fontId="1"/>
  </si>
  <si>
    <t>B型肝炎（ヘプタバックス）</t>
    <rPh sb="1" eb="2">
      <t>ガタ</t>
    </rPh>
    <rPh sb="2" eb="4">
      <t>カンエン</t>
    </rPh>
    <phoneticPr fontId="1"/>
  </si>
  <si>
    <t>ヒブ（インフルエンザ菌ｂ型）</t>
    <rPh sb="10" eb="11">
      <t>キン</t>
    </rPh>
    <rPh sb="12" eb="13">
      <t>カタ</t>
    </rPh>
    <phoneticPr fontId="1"/>
  </si>
  <si>
    <t>接種不可能者(予診のみ)</t>
    <rPh sb="0" eb="2">
      <t>セッシュ</t>
    </rPh>
    <rPh sb="2" eb="5">
      <t>フカノウ</t>
    </rPh>
    <rPh sb="5" eb="6">
      <t>シャ</t>
    </rPh>
    <rPh sb="7" eb="8">
      <t>ヨ</t>
    </rPh>
    <rPh sb="8" eb="9">
      <t>ミ</t>
    </rPh>
    <phoneticPr fontId="1"/>
  </si>
  <si>
    <t>（普通・当座）</t>
    <phoneticPr fontId="1"/>
  </si>
  <si>
    <t>請求額
（人数×単価）</t>
    <rPh sb="0" eb="2">
      <t>セイキュウ</t>
    </rPh>
    <rPh sb="2" eb="3">
      <t>ガク</t>
    </rPh>
    <rPh sb="5" eb="7">
      <t>ニンズウ</t>
    </rPh>
    <rPh sb="8" eb="10">
      <t>タンカ</t>
    </rPh>
    <phoneticPr fontId="1"/>
  </si>
  <si>
    <t>請求額
（人数×単価）</t>
    <rPh sb="0" eb="3">
      <t>セイキュウガク</t>
    </rPh>
    <rPh sb="5" eb="7">
      <t>ニンズウ</t>
    </rPh>
    <rPh sb="8" eb="10">
      <t>タンカ</t>
    </rPh>
    <phoneticPr fontId="1"/>
  </si>
  <si>
    <t>子宮頸がん</t>
    <phoneticPr fontId="1"/>
  </si>
  <si>
    <t>9価（シルガード9）</t>
    <rPh sb="1" eb="2">
      <t>アタイ</t>
    </rPh>
    <phoneticPr fontId="1"/>
  </si>
  <si>
    <t>消費税（10％）</t>
  </si>
  <si>
    <t>手技料</t>
    <phoneticPr fontId="1"/>
  </si>
  <si>
    <t>ワクチン代</t>
    <phoneticPr fontId="1"/>
  </si>
  <si>
    <t>請求金額(合計金額)</t>
    <rPh sb="0" eb="2">
      <t>セイキュウ</t>
    </rPh>
    <rPh sb="2" eb="4">
      <t>キンガク</t>
    </rPh>
    <rPh sb="5" eb="7">
      <t>ゴウケイ</t>
    </rPh>
    <rPh sb="7" eb="9">
      <t>キンガク</t>
    </rPh>
    <phoneticPr fontId="1"/>
  </si>
  <si>
    <t>内訳</t>
    <rPh sb="0" eb="2">
      <t>ウチワケ</t>
    </rPh>
    <phoneticPr fontId="1"/>
  </si>
  <si>
    <t>種別</t>
    <rPh sb="0" eb="2">
      <t>シュベツ</t>
    </rPh>
    <phoneticPr fontId="1"/>
  </si>
  <si>
    <t>委託料単価(円)</t>
    <rPh sb="0" eb="3">
      <t>イタクリョウ</t>
    </rPh>
    <rPh sb="3" eb="5">
      <t>タンカ</t>
    </rPh>
    <rPh sb="6" eb="7">
      <t>エン</t>
    </rPh>
    <phoneticPr fontId="1"/>
  </si>
  <si>
    <t>消費税(10%)</t>
    <rPh sb="0" eb="3">
      <t>ショウヒゼイ</t>
    </rPh>
    <phoneticPr fontId="1"/>
  </si>
  <si>
    <t>委託料単価又は請求単価(円)</t>
    <rPh sb="0" eb="3">
      <t>イタクリョウ</t>
    </rPh>
    <rPh sb="3" eb="5">
      <t>タンカ</t>
    </rPh>
    <rPh sb="5" eb="6">
      <t>マタ</t>
    </rPh>
    <rPh sb="7" eb="9">
      <t>セイキュウ</t>
    </rPh>
    <rPh sb="9" eb="11">
      <t>タンカ</t>
    </rPh>
    <rPh sb="12" eb="13">
      <t>エン</t>
    </rPh>
    <phoneticPr fontId="1"/>
  </si>
  <si>
    <t>人数(人)</t>
    <rPh sb="0" eb="2">
      <t>ニンズウ</t>
    </rPh>
    <rPh sb="3" eb="4">
      <t>ニン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</si>
  <si>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</si>
  <si>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新型コロナ</t>
    <rPh sb="0" eb="2">
      <t>シンガタ</t>
    </rPh>
    <phoneticPr fontId="1"/>
  </si>
  <si>
    <t>注3〕自己負担有の場合は、自己負担分を差し引いた額（市町村負担額）を単価として記載</t>
    <rPh sb="0" eb="1">
      <t>チュウ</t>
    </rPh>
    <rPh sb="3" eb="5">
      <t>ジコ</t>
    </rPh>
    <rPh sb="5" eb="7">
      <t>フタン</t>
    </rPh>
    <rPh sb="7" eb="8">
      <t>アリ</t>
    </rPh>
    <rPh sb="9" eb="11">
      <t>バアイ</t>
    </rPh>
    <rPh sb="13" eb="15">
      <t>ジコ</t>
    </rPh>
    <rPh sb="15" eb="17">
      <t>フタン</t>
    </rPh>
    <rPh sb="17" eb="18">
      <t>ブン</t>
    </rPh>
    <rPh sb="19" eb="20">
      <t>サ</t>
    </rPh>
    <rPh sb="21" eb="22">
      <t>ヒ</t>
    </rPh>
    <rPh sb="24" eb="25">
      <t>ガク</t>
    </rPh>
    <rPh sb="26" eb="29">
      <t>シチョウソン</t>
    </rPh>
    <rPh sb="29" eb="31">
      <t>フタン</t>
    </rPh>
    <rPh sb="31" eb="32">
      <t>ガク</t>
    </rPh>
    <rPh sb="34" eb="36">
      <t>タンカ</t>
    </rPh>
    <rPh sb="39" eb="41">
      <t>キサイ</t>
    </rPh>
    <phoneticPr fontId="1"/>
  </si>
  <si>
    <t>四種混合(DPT-IPV)</t>
    <phoneticPr fontId="1"/>
  </si>
  <si>
    <t>15価(バクニュバンス)</t>
    <rPh sb="2" eb="3">
      <t>アタイ</t>
    </rPh>
    <phoneticPr fontId="1"/>
  </si>
  <si>
    <t>(あて先）</t>
    <rPh sb="3" eb="4">
      <t>サキ</t>
    </rPh>
    <phoneticPr fontId="1"/>
  </si>
  <si>
    <t>（ﾌ ﾘ ｶ ﾞﾅ）</t>
    <phoneticPr fontId="1"/>
  </si>
  <si>
    <t>高齢者
インフルエンザ</t>
    <rPh sb="0" eb="3">
      <t>コウレイシャ</t>
    </rPh>
    <phoneticPr fontId="1"/>
  </si>
  <si>
    <t>２０２４年度　定期予防接種委託料請求書</t>
    <rPh sb="4" eb="6">
      <t>ネンド</t>
    </rPh>
    <rPh sb="7" eb="9">
      <t>テイキ</t>
    </rPh>
    <rPh sb="9" eb="11">
      <t>ヨボウ</t>
    </rPh>
    <rPh sb="11" eb="13">
      <t>セッシュ</t>
    </rPh>
    <rPh sb="13" eb="16">
      <t>イタクリョウ</t>
    </rPh>
    <rPh sb="16" eb="17">
      <t>ショウ</t>
    </rPh>
    <rPh sb="17" eb="18">
      <t>モトム</t>
    </rPh>
    <rPh sb="18" eb="19">
      <t>ショ</t>
    </rPh>
    <phoneticPr fontId="1"/>
  </si>
  <si>
    <t>１人につき</t>
    <rPh sb="1" eb="2">
      <t>ヒト</t>
    </rPh>
    <phoneticPr fontId="1"/>
  </si>
  <si>
    <t>10％対象</t>
    <rPh sb="3" eb="5">
      <t>タイショウ</t>
    </rPh>
    <phoneticPr fontId="1"/>
  </si>
  <si>
    <t>円</t>
    <rPh sb="0" eb="1">
      <t>エン</t>
    </rPh>
    <phoneticPr fontId="1"/>
  </si>
  <si>
    <t>注1〕接種医療機関は、接種ワクチンごとに人数、金額を記入し、予診票を添付して、翌月10日までに市町村に提出してください。</t>
    <rPh sb="0" eb="1">
      <t>チュウ</t>
    </rPh>
    <rPh sb="3" eb="5">
      <t>セッシュ</t>
    </rPh>
    <rPh sb="5" eb="7">
      <t>イリョウ</t>
    </rPh>
    <rPh sb="7" eb="9">
      <t>キカン</t>
    </rPh>
    <rPh sb="11" eb="13">
      <t>セッシュ</t>
    </rPh>
    <rPh sb="20" eb="22">
      <t>ニンズウ</t>
    </rPh>
    <rPh sb="23" eb="25">
      <t>キンガク</t>
    </rPh>
    <rPh sb="26" eb="27">
      <t>キ</t>
    </rPh>
    <rPh sb="27" eb="28">
      <t>イ</t>
    </rPh>
    <rPh sb="30" eb="31">
      <t>ヨ</t>
    </rPh>
    <rPh sb="31" eb="32">
      <t>ミ</t>
    </rPh>
    <rPh sb="32" eb="33">
      <t>ヒョウ</t>
    </rPh>
    <rPh sb="34" eb="36">
      <t>テンプ</t>
    </rPh>
    <rPh sb="39" eb="41">
      <t>ヨクゲツ</t>
    </rPh>
    <rPh sb="43" eb="44">
      <t>ニチ</t>
    </rPh>
    <rPh sb="47" eb="50">
      <t>シチョウソン</t>
    </rPh>
    <rPh sb="51" eb="53">
      <t>テイシュツ</t>
    </rPh>
    <phoneticPr fontId="1"/>
  </si>
  <si>
    <t>注2〕2回目請求以降、振込み金融機関名、口座番号及び口座名義に変更がない場合、その記載を省略することができる。</t>
    <rPh sb="0" eb="1">
      <t>チュウ</t>
    </rPh>
    <rPh sb="6" eb="8">
      <t>セイキュウ</t>
    </rPh>
    <rPh sb="11" eb="13">
      <t>フリコ</t>
    </rPh>
    <rPh sb="14" eb="16">
      <t>キンユウ</t>
    </rPh>
    <rPh sb="16" eb="18">
      <t>キカン</t>
    </rPh>
    <rPh sb="18" eb="19">
      <t>メイ</t>
    </rPh>
    <rPh sb="20" eb="22">
      <t>コウザ</t>
    </rPh>
    <rPh sb="22" eb="24">
      <t>バンゴウ</t>
    </rPh>
    <rPh sb="24" eb="25">
      <t>オヨ</t>
    </rPh>
    <rPh sb="26" eb="28">
      <t>コウザ</t>
    </rPh>
    <rPh sb="28" eb="30">
      <t>メイギ</t>
    </rPh>
    <rPh sb="31" eb="33">
      <t>ヘンコウ</t>
    </rPh>
    <rPh sb="36" eb="38">
      <t>バアイ</t>
    </rPh>
    <rPh sb="41" eb="43">
      <t>キサイ</t>
    </rPh>
    <rPh sb="44" eb="45">
      <t>ショウ</t>
    </rPh>
    <rPh sb="45" eb="46">
      <t>リャク</t>
    </rPh>
    <phoneticPr fontId="1"/>
  </si>
  <si>
    <t>三種混合(DPT)</t>
    <rPh sb="0" eb="1">
      <t>サン</t>
    </rPh>
    <phoneticPr fontId="1"/>
  </si>
  <si>
    <r>
      <t>振込金融機関</t>
    </r>
    <r>
      <rPr>
        <u/>
        <sz val="12"/>
        <rFont val="UD デジタル 教科書体 NK-R"/>
        <family val="1"/>
        <charset val="128"/>
      </rPr>
      <t>　　　　  　　 　</t>
    </r>
    <r>
      <rPr>
        <sz val="12"/>
        <rFont val="UD デジタル 教科書体 NK-R"/>
        <family val="1"/>
        <charset val="128"/>
      </rPr>
      <t>銀行</t>
    </r>
    <r>
      <rPr>
        <u/>
        <sz val="12"/>
        <rFont val="UD デジタル 教科書体 NK-R"/>
        <family val="1"/>
        <charset val="128"/>
      </rPr>
      <t>　    　  　</t>
    </r>
    <r>
      <rPr>
        <sz val="12"/>
        <rFont val="UD デジタル 教科書体 NK-R"/>
        <family val="1"/>
        <charset val="128"/>
      </rPr>
      <t>支店</t>
    </r>
    <rPh sb="0" eb="2">
      <t>フリコ</t>
    </rPh>
    <rPh sb="2" eb="4">
      <t>キンユウ</t>
    </rPh>
    <rPh sb="4" eb="6">
      <t>キカン</t>
    </rPh>
    <rPh sb="16" eb="18">
      <t>ギンコウ</t>
    </rPh>
    <rPh sb="27" eb="29">
      <t>シテン</t>
    </rPh>
    <phoneticPr fontId="1"/>
  </si>
  <si>
    <r>
      <t xml:space="preserve">口座番号  </t>
    </r>
    <r>
      <rPr>
        <u/>
        <sz val="12"/>
        <rFont val="UD デジタル 教科書体 NK-R"/>
        <family val="1"/>
        <charset val="128"/>
      </rPr>
      <t xml:space="preserve">                  　　　　　　　　　　　</t>
    </r>
    <r>
      <rPr>
        <sz val="12"/>
        <rFont val="UD デジタル 教科書体 NK-R"/>
        <family val="1"/>
        <charset val="128"/>
      </rPr>
      <t>　</t>
    </r>
    <rPh sb="0" eb="2">
      <t>コウザ</t>
    </rPh>
    <rPh sb="2" eb="4">
      <t>バンゴウ</t>
    </rPh>
    <phoneticPr fontId="1"/>
  </si>
  <si>
    <t>B型肝炎
（ビームゲン）</t>
    <rPh sb="1" eb="2">
      <t>ガタ</t>
    </rPh>
    <rPh sb="2" eb="4">
      <t>カンエン</t>
    </rPh>
    <phoneticPr fontId="1"/>
  </si>
  <si>
    <r>
      <t xml:space="preserve">五種混合
</t>
    </r>
    <r>
      <rPr>
        <sz val="8"/>
        <color theme="1"/>
        <rFont val="UD デジタル 教科書体 NK-R"/>
        <family val="1"/>
        <charset val="128"/>
      </rPr>
      <t>(DPT-IPV-Hib)</t>
    </r>
    <rPh sb="0" eb="1">
      <t>ゴ</t>
    </rPh>
    <phoneticPr fontId="1"/>
  </si>
  <si>
    <t>ゴービック</t>
    <phoneticPr fontId="1"/>
  </si>
  <si>
    <t>クイントバック</t>
    <phoneticPr fontId="1"/>
  </si>
  <si>
    <t>円</t>
    <rPh sb="0" eb="1">
      <t>エン</t>
    </rPh>
    <phoneticPr fontId="1"/>
  </si>
  <si>
    <t>税込金額</t>
    <rPh sb="0" eb="2">
      <t>ゼイコミ</t>
    </rPh>
    <rPh sb="2" eb="4">
      <t>キンガク</t>
    </rPh>
    <phoneticPr fontId="1"/>
  </si>
  <si>
    <r>
      <t xml:space="preserve">登録番号
</t>
    </r>
    <r>
      <rPr>
        <sz val="8"/>
        <rFont val="UD デジタル 教科書体 NK-R"/>
        <family val="1"/>
        <charset val="128"/>
      </rPr>
      <t>(インボイス制度参加事業者)</t>
    </r>
    <rPh sb="0" eb="2">
      <t>トウロク</t>
    </rPh>
    <rPh sb="2" eb="4">
      <t>バンゴウ</t>
    </rPh>
    <rPh sb="11" eb="13">
      <t>セイド</t>
    </rPh>
    <rPh sb="13" eb="15">
      <t>サンカ</t>
    </rPh>
    <rPh sb="15" eb="18">
      <t>ジギョウシャ</t>
    </rPh>
    <phoneticPr fontId="1"/>
  </si>
  <si>
    <t>二種混合(DT)</t>
    <phoneticPr fontId="1"/>
  </si>
  <si>
    <t>20価(プレベナー２０)</t>
    <rPh sb="2" eb="3">
      <t>アタイ</t>
    </rPh>
    <phoneticPr fontId="1"/>
  </si>
  <si>
    <t>高齢者インフル・肺炎球菌</t>
    <rPh sb="0" eb="2">
      <t>コウレイ</t>
    </rPh>
    <rPh sb="2" eb="3">
      <t>シャ</t>
    </rPh>
    <rPh sb="8" eb="10">
      <t>ハイエン</t>
    </rPh>
    <rPh sb="10" eb="12">
      <t>キュウキン</t>
    </rPh>
    <phoneticPr fontId="1"/>
  </si>
  <si>
    <t>新型コロナ</t>
    <rPh sb="0" eb="2">
      <t>シンガタ</t>
    </rPh>
    <phoneticPr fontId="1"/>
  </si>
  <si>
    <t>自己負担有</t>
    <rPh sb="0" eb="2">
      <t>ジコ</t>
    </rPh>
    <rPh sb="2" eb="4">
      <t>フタン</t>
    </rPh>
    <rPh sb="4" eb="5">
      <t>アリ</t>
    </rPh>
    <phoneticPr fontId="1"/>
  </si>
  <si>
    <t>自己負担無</t>
    <rPh sb="0" eb="2">
      <t>ジコ</t>
    </rPh>
    <rPh sb="2" eb="4">
      <t>フタン</t>
    </rPh>
    <rPh sb="4" eb="5">
      <t>ナシ</t>
    </rPh>
    <phoneticPr fontId="1"/>
  </si>
  <si>
    <t>ｺﾐﾅﾃｨ
ｽﾊﾟｲｸﾊﾞｯｸｽ
ﾀﾞｲﾁﾛﾅ
ﾇﾊﾞｷｿﾋﾞｯﾄﾞ</t>
    <phoneticPr fontId="1"/>
  </si>
  <si>
    <t>ｺｽﾀｲﾍﾞ</t>
    <phoneticPr fontId="1"/>
  </si>
  <si>
    <t>小児用
肺炎球菌</t>
    <rPh sb="0" eb="2">
      <t>ショウニ</t>
    </rPh>
    <rPh sb="2" eb="3">
      <t>ヨウ</t>
    </rPh>
    <rPh sb="4" eb="6">
      <t>ハイエン</t>
    </rPh>
    <rPh sb="6" eb="8">
      <t>キュウキン</t>
    </rPh>
    <phoneticPr fontId="1"/>
  </si>
  <si>
    <t>接種不可能者
(予診のみ)</t>
    <rPh sb="0" eb="2">
      <t>セッシュ</t>
    </rPh>
    <rPh sb="2" eb="5">
      <t>フカノウ</t>
    </rPh>
    <rPh sb="5" eb="6">
      <t>シャ</t>
    </rPh>
    <rPh sb="8" eb="9">
      <t>ヨ</t>
    </rPh>
    <rPh sb="9" eb="10">
      <t>ミ</t>
    </rPh>
    <phoneticPr fontId="1"/>
  </si>
  <si>
    <r>
      <t xml:space="preserve">     </t>
    </r>
    <r>
      <rPr>
        <sz val="14"/>
        <color theme="1"/>
        <rFont val="UD デジタル 教科書体 NK-R"/>
        <family val="1"/>
        <charset val="128"/>
      </rPr>
      <t>定期予防接種委託料</t>
    </r>
    <phoneticPr fontId="1"/>
  </si>
  <si>
    <t>本日は</t>
    <rPh sb="0" eb="2">
      <t>ホンジツ</t>
    </rPh>
    <phoneticPr fontId="1"/>
  </si>
  <si>
    <t>です</t>
    <phoneticPr fontId="1"/>
  </si>
  <si>
    <t>月分の請求です</t>
    <rPh sb="0" eb="2">
      <t>ガツブン</t>
    </rPh>
    <rPh sb="3" eb="5">
      <t>セイキュウ</t>
    </rPh>
    <phoneticPr fontId="1"/>
  </si>
  <si>
    <t>として下記のとおり請求します。</t>
    <rPh sb="3" eb="5">
      <t>カキ</t>
    </rPh>
    <rPh sb="9" eb="11">
      <t>セイキュウ</t>
    </rPh>
    <phoneticPr fontId="1"/>
  </si>
  <si>
    <t>接種</t>
    <rPh sb="0" eb="2">
      <t>セッシュ</t>
    </rPh>
    <phoneticPr fontId="1"/>
  </si>
  <si>
    <t>〇</t>
    <phoneticPr fontId="1"/>
  </si>
  <si>
    <t>×</t>
    <phoneticPr fontId="1"/>
  </si>
  <si>
    <t>（長野県）予防接種相互乗り入れ事業の実施医療機関ですか</t>
    <rPh sb="1" eb="4">
      <t>ナガノケン</t>
    </rPh>
    <rPh sb="18" eb="20">
      <t>ジッシ</t>
    </rPh>
    <rPh sb="20" eb="22">
      <t>イリョウ</t>
    </rPh>
    <rPh sb="22" eb="24">
      <t>キカン</t>
    </rPh>
    <phoneticPr fontId="1"/>
  </si>
  <si>
    <t>　</t>
    <phoneticPr fontId="1"/>
  </si>
  <si>
    <t>（予防接種相互乗入れ）</t>
    <rPh sb="1" eb="3">
      <t>ヨボウ</t>
    </rPh>
    <rPh sb="3" eb="5">
      <t>セッシュ</t>
    </rPh>
    <rPh sb="5" eb="7">
      <t>ソウゴ</t>
    </rPh>
    <rPh sb="7" eb="9">
      <t>ノリイ</t>
    </rPh>
    <phoneticPr fontId="1"/>
  </si>
  <si>
    <t>請求先は</t>
    <rPh sb="0" eb="2">
      <t>セイキュウ</t>
    </rPh>
    <rPh sb="2" eb="3">
      <t>サキ</t>
    </rPh>
    <phoneticPr fontId="1"/>
  </si>
  <si>
    <t>須坂市長</t>
    <rPh sb="0" eb="4">
      <t>スザカシチョウ</t>
    </rPh>
    <phoneticPr fontId="1"/>
  </si>
  <si>
    <t>あて</t>
    <phoneticPr fontId="1"/>
  </si>
  <si>
    <t>人数を入力してください。金額は自動計算されます</t>
    <rPh sb="0" eb="2">
      <t>ニンズウ</t>
    </rPh>
    <rPh sb="3" eb="5">
      <t>ニュウリョク</t>
    </rPh>
    <rPh sb="12" eb="14">
      <t>キンガク</t>
    </rPh>
    <rPh sb="15" eb="17">
      <t>ジドウ</t>
    </rPh>
    <rPh sb="17" eb="19">
      <t>ケイサン</t>
    </rPh>
    <phoneticPr fontId="1"/>
  </si>
  <si>
    <t>2人であれば、２を入力。単位は不要（自動入力）です。</t>
    <rPh sb="1" eb="2">
      <t>ニン</t>
    </rPh>
    <rPh sb="9" eb="11">
      <t>ニュウリョク</t>
    </rPh>
    <rPh sb="12" eb="14">
      <t>タンイ</t>
    </rPh>
    <rPh sb="15" eb="17">
      <t>フヨウ</t>
    </rPh>
    <rPh sb="18" eb="20">
      <t>ジドウ</t>
    </rPh>
    <rPh sb="20" eb="22">
      <t>ニュウリョク</t>
    </rPh>
    <phoneticPr fontId="1"/>
  </si>
  <si>
    <t>税込金額</t>
    <rPh sb="0" eb="2">
      <t>ゼイコ</t>
    </rPh>
    <rPh sb="2" eb="4">
      <t>キンガク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</si>
  <si>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</si>
  <si>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消費税合計</t>
    <rPh sb="0" eb="3">
      <t>ショウヒゼイ</t>
    </rPh>
    <rPh sb="3" eb="5">
      <t>ゴウケイ</t>
    </rPh>
    <phoneticPr fontId="1"/>
  </si>
  <si>
    <t>👈請求内訳：インボイス対応が必要な場合は入力してください</t>
    <rPh sb="2" eb="4">
      <t>セイキュウ</t>
    </rPh>
    <rPh sb="4" eb="6">
      <t>ウチワケ</t>
    </rPh>
    <rPh sb="12" eb="14">
      <t>タイオウ</t>
    </rPh>
    <rPh sb="15" eb="17">
      <t>ヒツヨウ</t>
    </rPh>
    <rPh sb="18" eb="20">
      <t>バアイ</t>
    </rPh>
    <rPh sb="21" eb="2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</si>
</sst>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人&quot;"/>
    <numFmt numFmtId="177" formatCode="#,###&quot;円&quot;"/>
    <numFmt numFmtId="178" formatCode="#,##0;[Red]#,##0"/>
    <numFmt numFmtId="179" formatCode="#,##0_ "/>
    <numFmt numFmtId="180" formatCode="&quot;(予診料)&quot;#,###&quot;円&quot;"/>
    <numFmt numFmtId="181" formatCode="#,##0&quot;円&quot;"/>
    <numFmt numFmtId="182" formatCode="yyyy&quot;年&quot;m&quot;月&quot;d&quot;日&quot;;@"/>
    <numFmt numFmtId="183" formatCode="0_);[Red]\(0\)"/>
    <numFmt numFmtId="184" formatCode="\(\ \ \ #\ \ &quot;月分&quot;\ \)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u/>
      <sz val="12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u/>
      <sz val="16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u/>
      <sz val="14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177" fontId="12" fillId="0" borderId="1" xfId="0" applyNumberFormat="1" applyFont="1" applyFill="1" applyBorder="1" applyAlignment="1" applyProtection="1">
      <alignment horizontal="right" vertical="center"/>
    </xf>
    <xf numFmtId="176" fontId="12" fillId="0" borderId="1" xfId="0" applyNumberFormat="1" applyFont="1" applyFill="1" applyBorder="1" applyAlignment="1" applyProtection="1">
      <alignment horizontal="right" vertical="center"/>
      <protection locked="0"/>
    </xf>
    <xf numFmtId="176" fontId="12" fillId="0" borderId="32" xfId="0" applyNumberFormat="1" applyFont="1" applyFill="1" applyBorder="1" applyAlignment="1" applyProtection="1">
      <alignment horizontal="right" vertical="center"/>
      <protection locked="0"/>
    </xf>
    <xf numFmtId="176" fontId="12" fillId="0" borderId="40" xfId="0" applyNumberFormat="1" applyFont="1" applyFill="1" applyBorder="1" applyAlignment="1" applyProtection="1">
      <alignment horizontal="right"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0" xfId="0" applyFill="1"/>
    <xf numFmtId="0" fontId="0" fillId="3" borderId="1" xfId="0" applyFill="1" applyBorder="1"/>
    <xf numFmtId="14" fontId="10" fillId="2" borderId="43" xfId="0" applyNumberFormat="1" applyFont="1" applyFill="1" applyBorder="1" applyAlignment="1" applyProtection="1">
      <alignment vertical="center"/>
      <protection locked="0"/>
    </xf>
    <xf numFmtId="183" fontId="10" fillId="2" borderId="43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</xf>
    <xf numFmtId="177" fontId="12" fillId="0" borderId="12" xfId="0" applyNumberFormat="1" applyFont="1" applyFill="1" applyBorder="1" applyAlignment="1" applyProtection="1">
      <alignment horizontal="right" vertical="center"/>
    </xf>
    <xf numFmtId="177" fontId="12" fillId="0" borderId="5" xfId="0" applyNumberFormat="1" applyFont="1" applyFill="1" applyBorder="1" applyAlignment="1" applyProtection="1">
      <alignment horizontal="right" vertical="center"/>
    </xf>
    <xf numFmtId="177" fontId="12" fillId="0" borderId="5" xfId="0" applyNumberFormat="1" applyFont="1" applyFill="1" applyBorder="1" applyAlignment="1" applyProtection="1">
      <alignment vertical="center"/>
    </xf>
    <xf numFmtId="177" fontId="12" fillId="0" borderId="6" xfId="0" applyNumberFormat="1" applyFont="1" applyFill="1" applyBorder="1" applyAlignment="1" applyProtection="1">
      <alignment horizontal="right" vertical="center"/>
    </xf>
    <xf numFmtId="177" fontId="12" fillId="0" borderId="6" xfId="0" applyNumberFormat="1" applyFont="1" applyFill="1" applyBorder="1" applyAlignment="1" applyProtection="1">
      <alignment vertical="center"/>
    </xf>
    <xf numFmtId="177" fontId="12" fillId="0" borderId="2" xfId="0" applyNumberFormat="1" applyFont="1" applyFill="1" applyBorder="1" applyAlignment="1" applyProtection="1">
      <alignment horizontal="right" vertical="center"/>
    </xf>
    <xf numFmtId="177" fontId="12" fillId="0" borderId="2" xfId="0" applyNumberFormat="1" applyFont="1" applyFill="1" applyBorder="1" applyAlignment="1" applyProtection="1">
      <alignment vertical="center"/>
    </xf>
    <xf numFmtId="177" fontId="12" fillId="0" borderId="15" xfId="0" applyNumberFormat="1" applyFont="1" applyFill="1" applyBorder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vertical="top"/>
    </xf>
    <xf numFmtId="178" fontId="12" fillId="0" borderId="26" xfId="0" applyNumberFormat="1" applyFont="1" applyFill="1" applyBorder="1" applyAlignment="1" applyProtection="1">
      <alignment vertical="top"/>
    </xf>
    <xf numFmtId="177" fontId="12" fillId="0" borderId="1" xfId="0" applyNumberFormat="1" applyFont="1" applyFill="1" applyBorder="1" applyAlignment="1" applyProtection="1">
      <alignment vertical="center"/>
    </xf>
    <xf numFmtId="177" fontId="12" fillId="0" borderId="27" xfId="0" applyNumberFormat="1" applyFont="1" applyFill="1" applyBorder="1" applyAlignment="1" applyProtection="1">
      <alignment vertical="center"/>
    </xf>
    <xf numFmtId="177" fontId="12" fillId="0" borderId="8" xfId="0" applyNumberFormat="1" applyFont="1" applyFill="1" applyBorder="1" applyAlignment="1" applyProtection="1">
      <alignment horizontal="right" vertical="center"/>
    </xf>
    <xf numFmtId="177" fontId="12" fillId="0" borderId="33" xfId="0" applyNumberFormat="1" applyFont="1" applyFill="1" applyBorder="1" applyAlignment="1" applyProtection="1">
      <alignment horizontal="right" vertical="center"/>
    </xf>
    <xf numFmtId="177" fontId="12" fillId="0" borderId="3" xfId="0" applyNumberFormat="1" applyFont="1" applyFill="1" applyBorder="1" applyAlignment="1" applyProtection="1">
      <alignment vertical="center"/>
    </xf>
    <xf numFmtId="177" fontId="12" fillId="0" borderId="19" xfId="0" applyNumberFormat="1" applyFont="1" applyFill="1" applyBorder="1" applyAlignment="1" applyProtection="1">
      <alignment horizontal="right" vertical="center"/>
    </xf>
    <xf numFmtId="177" fontId="12" fillId="0" borderId="34" xfId="0" applyNumberFormat="1" applyFont="1" applyFill="1" applyBorder="1" applyAlignment="1" applyProtection="1">
      <alignment horizontal="right" vertical="center"/>
    </xf>
    <xf numFmtId="177" fontId="12" fillId="0" borderId="27" xfId="0" applyNumberFormat="1" applyFont="1" applyFill="1" applyBorder="1" applyAlignment="1" applyProtection="1">
      <alignment horizontal="right" vertical="center"/>
    </xf>
    <xf numFmtId="177" fontId="12" fillId="0" borderId="32" xfId="0" applyNumberFormat="1" applyFont="1" applyFill="1" applyBorder="1" applyAlignment="1" applyProtection="1">
      <alignment horizontal="right" vertical="center"/>
    </xf>
    <xf numFmtId="177" fontId="10" fillId="0" borderId="33" xfId="0" applyNumberFormat="1" applyFont="1" applyFill="1" applyBorder="1" applyAlignment="1" applyProtection="1">
      <alignment horizontal="right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177" fontId="10" fillId="0" borderId="25" xfId="0" applyNumberFormat="1" applyFont="1" applyFill="1" applyBorder="1" applyAlignment="1" applyProtection="1">
      <alignment horizontal="right" vertical="center"/>
    </xf>
    <xf numFmtId="177" fontId="12" fillId="0" borderId="25" xfId="0" applyNumberFormat="1" applyFont="1" applyFill="1" applyBorder="1" applyAlignment="1" applyProtection="1">
      <alignment horizontal="right" vertical="center"/>
    </xf>
    <xf numFmtId="177" fontId="12" fillId="0" borderId="28" xfId="0" applyNumberFormat="1" applyFont="1" applyFill="1" applyBorder="1" applyAlignment="1" applyProtection="1">
      <alignment vertical="center"/>
    </xf>
    <xf numFmtId="177" fontId="12" fillId="0" borderId="40" xfId="0" applyNumberFormat="1" applyFont="1" applyFill="1" applyBorder="1" applyAlignment="1" applyProtection="1">
      <alignment horizontal="right" vertical="center"/>
    </xf>
    <xf numFmtId="177" fontId="12" fillId="0" borderId="41" xfId="0" applyNumberFormat="1" applyFont="1" applyFill="1" applyBorder="1" applyAlignment="1" applyProtection="1">
      <alignment horizontal="right" vertical="center"/>
    </xf>
    <xf numFmtId="179" fontId="12" fillId="0" borderId="26" xfId="0" applyNumberFormat="1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right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2" fillId="0" borderId="11" xfId="0" applyFont="1" applyFill="1" applyBorder="1" applyAlignment="1" applyProtection="1">
      <alignment horizontal="center" vertical="center"/>
    </xf>
    <xf numFmtId="177" fontId="12" fillId="0" borderId="11" xfId="0" applyNumberFormat="1" applyFont="1" applyFill="1" applyBorder="1" applyAlignment="1" applyProtection="1">
      <alignment horizontal="right" vertical="center"/>
    </xf>
    <xf numFmtId="0" fontId="10" fillId="2" borderId="43" xfId="0" applyFont="1" applyFill="1" applyBorder="1" applyAlignment="1" applyProtection="1">
      <alignment vertical="center"/>
      <protection locked="0"/>
    </xf>
    <xf numFmtId="0" fontId="18" fillId="2" borderId="43" xfId="0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vertical="center"/>
    </xf>
    <xf numFmtId="176" fontId="12" fillId="0" borderId="8" xfId="0" applyNumberFormat="1" applyFont="1" applyFill="1" applyBorder="1" applyAlignment="1" applyProtection="1">
      <alignment horizontal="right" vertical="center"/>
      <protection locked="0"/>
    </xf>
    <xf numFmtId="176" fontId="12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vertical="center" wrapText="1"/>
    </xf>
    <xf numFmtId="0" fontId="12" fillId="0" borderId="32" xfId="0" applyFont="1" applyFill="1" applyBorder="1" applyAlignment="1" applyProtection="1">
      <alignment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15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12" fillId="0" borderId="4" xfId="0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 vertical="center" wrapText="1"/>
    </xf>
    <xf numFmtId="0" fontId="12" fillId="0" borderId="18" xfId="0" applyFont="1" applyFill="1" applyBorder="1" applyAlignment="1" applyProtection="1">
      <alignment horizontal="center" vertical="center" wrapText="1"/>
    </xf>
    <xf numFmtId="0" fontId="12" fillId="0" borderId="41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wrapText="1"/>
    </xf>
    <xf numFmtId="177" fontId="12" fillId="0" borderId="18" xfId="0" applyNumberFormat="1" applyFont="1" applyFill="1" applyBorder="1" applyAlignment="1" applyProtection="1">
      <alignment horizontal="right" vertical="center"/>
    </xf>
    <xf numFmtId="177" fontId="12" fillId="0" borderId="41" xfId="0" applyNumberFormat="1" applyFont="1" applyFill="1" applyBorder="1" applyAlignment="1" applyProtection="1">
      <alignment horizontal="right" vertical="center"/>
    </xf>
    <xf numFmtId="177" fontId="12" fillId="0" borderId="16" xfId="0" applyNumberFormat="1" applyFont="1" applyFill="1" applyBorder="1" applyAlignment="1" applyProtection="1">
      <alignment horizontal="right" vertical="center"/>
    </xf>
    <xf numFmtId="177" fontId="12" fillId="0" borderId="33" xfId="0" applyNumberFormat="1" applyFont="1" applyFill="1" applyBorder="1" applyAlignment="1" applyProtection="1">
      <alignment horizontal="right" vertical="center"/>
    </xf>
    <xf numFmtId="181" fontId="12" fillId="0" borderId="16" xfId="0" applyNumberFormat="1" applyFont="1" applyFill="1" applyBorder="1" applyAlignment="1" applyProtection="1">
      <alignment horizontal="right" vertical="center"/>
    </xf>
    <xf numFmtId="181" fontId="12" fillId="0" borderId="33" xfId="0" applyNumberFormat="1" applyFont="1" applyFill="1" applyBorder="1" applyAlignment="1" applyProtection="1">
      <alignment horizontal="right" vertical="center"/>
    </xf>
    <xf numFmtId="181" fontId="12" fillId="0" borderId="18" xfId="0" applyNumberFormat="1" applyFont="1" applyFill="1" applyBorder="1" applyAlignment="1" applyProtection="1">
      <alignment horizontal="right" vertical="center"/>
    </xf>
    <xf numFmtId="181" fontId="12" fillId="0" borderId="41" xfId="0" applyNumberFormat="1" applyFont="1" applyFill="1" applyBorder="1" applyAlignment="1" applyProtection="1">
      <alignment horizontal="right" vertical="center"/>
    </xf>
    <xf numFmtId="0" fontId="12" fillId="0" borderId="14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177" fontId="9" fillId="0" borderId="12" xfId="0" applyNumberFormat="1" applyFont="1" applyFill="1" applyBorder="1" applyAlignment="1" applyProtection="1">
      <alignment horizontal="right" vertical="center"/>
      <protection locked="0"/>
    </xf>
    <xf numFmtId="177" fontId="9" fillId="0" borderId="2" xfId="0" applyNumberFormat="1" applyFont="1" applyFill="1" applyBorder="1" applyAlignment="1" applyProtection="1">
      <alignment horizontal="right" vertical="center"/>
      <protection locked="0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/>
    </xf>
    <xf numFmtId="177" fontId="9" fillId="0" borderId="12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177" fontId="7" fillId="0" borderId="30" xfId="0" applyNumberFormat="1" applyFont="1" applyFill="1" applyBorder="1" applyAlignment="1" applyProtection="1">
      <alignment horizontal="right" vertical="center" wrapText="1"/>
      <protection locked="0"/>
    </xf>
    <xf numFmtId="177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1" xfId="0" applyFont="1" applyFill="1" applyBorder="1" applyAlignment="1" applyProtection="1">
      <alignment horizontal="center" vertical="center" wrapText="1"/>
    </xf>
    <xf numFmtId="0" fontId="6" fillId="0" borderId="30" xfId="0" applyFont="1" applyFill="1" applyBorder="1" applyAlignment="1" applyProtection="1">
      <alignment horizontal="center" vertical="center" wrapText="1"/>
    </xf>
    <xf numFmtId="0" fontId="12" fillId="0" borderId="42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 applyProtection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18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/>
      <protection locked="0"/>
    </xf>
    <xf numFmtId="182" fontId="19" fillId="0" borderId="0" xfId="0" applyNumberFormat="1" applyFont="1" applyBorder="1" applyAlignment="1" applyProtection="1">
      <alignment horizontal="right" vertical="center" shrinkToFit="1"/>
      <protection locked="0"/>
    </xf>
    <xf numFmtId="182" fontId="20" fillId="0" borderId="0" xfId="0" applyNumberFormat="1" applyFont="1" applyBorder="1" applyAlignment="1" applyProtection="1">
      <alignment horizontal="right" vertical="center" shrinkToFit="1"/>
      <protection locked="0"/>
    </xf>
    <xf numFmtId="0" fontId="20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"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822960</xdr:colOff>
      <xdr:row>9</xdr:row>
      <xdr:rowOff>7620</xdr:rowOff>
    </xdr:from>
    <xdr:to>
      <xdr:col>5</xdr:col>
      <xdr:colOff>929640</xdr:colOff>
      <xdr:row>13</xdr:row>
      <xdr:rowOff>7620</xdr:rowOff>
    </xdr:to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3726180" y="2270760"/>
          <a:ext cx="106680" cy="1005840"/>
        </a:xfrm>
        <a:prstGeom prst="leftBracket">
          <a:avLst>
            <a:gd name="adj" fmla="val 7857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198120</xdr:colOff>
      <xdr:row>8</xdr:row>
      <xdr:rowOff>182880</xdr:rowOff>
    </xdr:from>
    <xdr:to>
      <xdr:col>10</xdr:col>
      <xdr:colOff>259080</xdr:colOff>
      <xdr:row>13</xdr:row>
      <xdr:rowOff>15240</xdr:rowOff>
    </xdr:to>
    <xdr:sp macro="" textlink="">
      <xdr:nvSpPr>
        <xdr:cNvPr id="1090" name="AutoShap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7429500" y="2255520"/>
          <a:ext cx="60960" cy="1028700"/>
        </a:xfrm>
        <a:prstGeom prst="rightBracket">
          <a:avLst>
            <a:gd name="adj" fmla="val 14062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showGridLines="0" tabSelected="1" view="pageBreakPreview" zoomScale="55" zoomScaleNormal="100" zoomScaleSheetLayoutView="55" workbookViewId="0">
      <selection activeCell="N15" sqref="N15"/>
    </sheetView>
  </sheetViews>
  <sheetFormatPr defaultColWidth="9" defaultRowHeight="14.4" x14ac:dyDescent="0.2"/>
  <cols>
    <col min="1" max="1" width="4.88671875" style="47" customWidth="1"/>
    <col min="2" max="2" width="16.21875" style="47" customWidth="1"/>
    <col min="3" max="3" width="13.44140625" style="47" customWidth="1"/>
    <col min="4" max="4" width="13.21875" style="47" customWidth="1"/>
    <col min="5" max="5" width="9.109375" style="47" bestFit="1" customWidth="1"/>
    <col min="6" max="10" width="19.109375" style="47" customWidth="1"/>
    <col min="11" max="11" width="4.88671875" style="47" customWidth="1"/>
    <col min="12" max="12" width="3.5546875" style="47" customWidth="1"/>
    <col min="13" max="13" width="13.44140625" style="47" customWidth="1"/>
    <col min="14" max="14" width="16.109375" style="47" customWidth="1"/>
    <col min="15" max="16384" width="9" style="47"/>
  </cols>
  <sheetData>
    <row r="1" spans="1:16" ht="16.649999999999999" customHeight="1" x14ac:dyDescent="0.2">
      <c r="A1" s="46"/>
      <c r="B1" s="46"/>
      <c r="C1" s="46"/>
      <c r="D1" s="46"/>
      <c r="E1" s="46"/>
      <c r="F1" s="46"/>
      <c r="G1" s="46"/>
      <c r="H1" s="46"/>
      <c r="I1" s="46"/>
      <c r="J1" s="82" t="str">
        <f>IFERROR((VLOOKUP(請求書様式!M9,リスト!A3:B4,2,0)),"")</f>
        <v/>
      </c>
      <c r="K1" s="82"/>
    </row>
    <row r="2" spans="1:16" ht="27" customHeight="1" thickBot="1" x14ac:dyDescent="0.25">
      <c r="A2" s="93" t="s">
        <v>50</v>
      </c>
      <c r="B2" s="93"/>
      <c r="C2" s="93"/>
      <c r="D2" s="93"/>
      <c r="E2" s="93"/>
      <c r="F2" s="93"/>
      <c r="G2" s="93"/>
      <c r="H2" s="93"/>
      <c r="I2" s="93"/>
      <c r="J2" s="93"/>
      <c r="K2" s="93"/>
      <c r="M2" s="48"/>
    </row>
    <row r="3" spans="1:16" ht="23.1" customHeight="1" thickBot="1" x14ac:dyDescent="0.25">
      <c r="A3" s="49"/>
      <c r="B3" s="49"/>
      <c r="C3" s="45"/>
      <c r="D3" s="49"/>
      <c r="E3" s="49"/>
      <c r="F3" s="49"/>
      <c r="G3" s="49"/>
      <c r="H3" s="157">
        <f ca="1">N3</f>
        <v>45589</v>
      </c>
      <c r="I3" s="157"/>
      <c r="J3" s="157"/>
      <c r="K3" s="158"/>
      <c r="M3" s="48" t="s">
        <v>77</v>
      </c>
      <c r="N3" s="15">
        <f ca="1">TODAY()</f>
        <v>45589</v>
      </c>
      <c r="O3" s="47" t="s">
        <v>78</v>
      </c>
    </row>
    <row r="4" spans="1:16" ht="23.1" customHeight="1" thickBot="1" x14ac:dyDescent="0.25">
      <c r="A4" s="46"/>
      <c r="B4" s="50" t="s">
        <v>47</v>
      </c>
      <c r="C4" s="159" t="str">
        <f>N5</f>
        <v>須坂市長</v>
      </c>
      <c r="D4" s="46"/>
      <c r="E4" s="46"/>
      <c r="F4" s="46"/>
      <c r="G4" s="46"/>
      <c r="H4" s="46"/>
      <c r="I4" s="46"/>
      <c r="J4" s="46"/>
      <c r="K4" s="46"/>
      <c r="M4" s="48"/>
    </row>
    <row r="5" spans="1:16" ht="23.1" customHeight="1" thickBot="1" x14ac:dyDescent="0.25">
      <c r="A5" s="46"/>
      <c r="B5" s="46"/>
      <c r="C5" s="45"/>
      <c r="D5" s="46"/>
      <c r="E5" s="46"/>
      <c r="F5" s="46"/>
      <c r="G5" s="12" t="s">
        <v>17</v>
      </c>
      <c r="H5" s="153"/>
      <c r="I5" s="153"/>
      <c r="J5" s="153"/>
      <c r="K5" s="12"/>
      <c r="M5" s="48" t="s">
        <v>87</v>
      </c>
      <c r="N5" s="70" t="s">
        <v>88</v>
      </c>
      <c r="O5" s="47" t="s">
        <v>89</v>
      </c>
    </row>
    <row r="6" spans="1:16" ht="23.1" customHeight="1" x14ac:dyDescent="0.2">
      <c r="A6" s="46"/>
      <c r="B6" s="46"/>
      <c r="C6" s="46"/>
      <c r="D6" s="46"/>
      <c r="E6" s="46"/>
      <c r="F6" s="46"/>
      <c r="G6" s="12" t="s">
        <v>18</v>
      </c>
      <c r="H6" s="152"/>
      <c r="I6" s="152"/>
      <c r="J6" s="152"/>
      <c r="K6" s="12"/>
    </row>
    <row r="7" spans="1:16" ht="26.1" customHeight="1" x14ac:dyDescent="0.2">
      <c r="A7" s="46"/>
      <c r="B7" s="46"/>
      <c r="C7" s="46"/>
      <c r="D7" s="46"/>
      <c r="E7" s="46"/>
      <c r="F7" s="46"/>
      <c r="G7" s="6" t="s">
        <v>65</v>
      </c>
      <c r="H7" s="156"/>
      <c r="I7" s="156"/>
      <c r="J7" s="156"/>
      <c r="K7" s="10"/>
      <c r="P7" s="51"/>
    </row>
    <row r="8" spans="1:16" ht="23.1" customHeight="1" thickBot="1" x14ac:dyDescent="0.25">
      <c r="A8" s="46"/>
      <c r="B8" s="46"/>
      <c r="C8" s="46"/>
      <c r="D8" s="46"/>
      <c r="E8" s="46"/>
      <c r="F8" s="46"/>
      <c r="G8" s="12" t="s">
        <v>1</v>
      </c>
      <c r="H8" s="152"/>
      <c r="I8" s="152"/>
      <c r="J8" s="152"/>
      <c r="K8" s="12"/>
      <c r="M8" s="48" t="s">
        <v>84</v>
      </c>
    </row>
    <row r="9" spans="1:16" ht="23.1" customHeight="1" thickBot="1" x14ac:dyDescent="0.25">
      <c r="A9" s="46"/>
      <c r="B9" s="46"/>
      <c r="C9" s="46"/>
      <c r="D9" s="46"/>
      <c r="E9" s="46"/>
      <c r="F9" s="46"/>
      <c r="G9" s="12"/>
      <c r="H9" s="12"/>
      <c r="I9" s="12"/>
      <c r="J9" s="12"/>
      <c r="K9" s="12"/>
      <c r="M9" s="71"/>
    </row>
    <row r="10" spans="1:16" ht="23.1" customHeight="1" x14ac:dyDescent="0.2">
      <c r="A10" s="46"/>
      <c r="B10" s="46"/>
      <c r="C10" s="46"/>
      <c r="D10" s="46"/>
      <c r="E10" s="46"/>
      <c r="F10" s="46"/>
      <c r="G10" s="92" t="s">
        <v>57</v>
      </c>
      <c r="H10" s="92"/>
      <c r="I10" s="92"/>
      <c r="J10" s="92"/>
      <c r="K10" s="92"/>
    </row>
    <row r="11" spans="1:16" ht="23.1" customHeight="1" x14ac:dyDescent="0.2">
      <c r="A11" s="46"/>
      <c r="B11" s="46"/>
      <c r="C11" s="46"/>
      <c r="D11" s="46"/>
      <c r="E11" s="46"/>
      <c r="F11" s="46"/>
      <c r="G11" s="12" t="s">
        <v>58</v>
      </c>
      <c r="H11" s="8" t="s">
        <v>27</v>
      </c>
      <c r="I11" s="8"/>
      <c r="J11" s="5"/>
      <c r="K11" s="12"/>
    </row>
    <row r="12" spans="1:16" s="17" customFormat="1" ht="23.1" customHeight="1" x14ac:dyDescent="0.2">
      <c r="A12" s="52"/>
      <c r="B12" s="52"/>
      <c r="C12" s="52"/>
      <c r="D12" s="52"/>
      <c r="E12" s="52"/>
      <c r="F12" s="52"/>
      <c r="G12" s="9" t="s">
        <v>48</v>
      </c>
      <c r="H12" s="7"/>
      <c r="I12" s="7"/>
      <c r="J12" s="7"/>
      <c r="K12" s="10"/>
    </row>
    <row r="13" spans="1:16" s="17" customFormat="1" ht="23.1" customHeight="1" x14ac:dyDescent="0.2">
      <c r="A13" s="52"/>
      <c r="B13" s="52"/>
      <c r="C13" s="52"/>
      <c r="D13" s="52"/>
      <c r="E13" s="52"/>
      <c r="F13" s="52"/>
      <c r="G13" s="10" t="s">
        <v>3</v>
      </c>
      <c r="H13" s="11"/>
      <c r="I13" s="11"/>
      <c r="J13" s="11"/>
      <c r="K13" s="10"/>
    </row>
    <row r="14" spans="1:16" s="17" customFormat="1" ht="9.6" customHeight="1" thickBo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</row>
    <row r="15" spans="1:16" s="17" customFormat="1" ht="24.9" customHeight="1" thickBot="1" x14ac:dyDescent="0.25">
      <c r="B15" s="155" t="s">
        <v>76</v>
      </c>
      <c r="C15" s="155"/>
      <c r="D15" s="154">
        <f>N15</f>
        <v>0</v>
      </c>
      <c r="E15" s="154"/>
      <c r="F15" s="53" t="s">
        <v>80</v>
      </c>
      <c r="G15" s="54"/>
      <c r="H15" s="54"/>
      <c r="I15" s="54"/>
      <c r="J15" s="54"/>
      <c r="K15" s="54"/>
      <c r="M15" s="48" t="s">
        <v>81</v>
      </c>
      <c r="N15" s="16"/>
      <c r="O15" s="48" t="s">
        <v>79</v>
      </c>
      <c r="P15" s="47"/>
    </row>
    <row r="16" spans="1:16" s="17" customFormat="1" ht="50.1" customHeight="1" thickBot="1" x14ac:dyDescent="0.25">
      <c r="A16" s="55"/>
      <c r="B16" s="142" t="s">
        <v>35</v>
      </c>
      <c r="C16" s="143"/>
      <c r="D16" s="143"/>
      <c r="E16" s="143"/>
      <c r="F16" s="143"/>
      <c r="G16" s="140">
        <f>J46+J60</f>
        <v>0</v>
      </c>
      <c r="H16" s="140"/>
      <c r="I16" s="140"/>
      <c r="J16" s="141"/>
      <c r="K16" s="55"/>
    </row>
    <row r="17" spans="1:14" s="17" customFormat="1" ht="20.100000000000001" customHeight="1" thickTop="1" x14ac:dyDescent="0.2">
      <c r="A17" s="55"/>
      <c r="B17" s="125" t="s">
        <v>36</v>
      </c>
      <c r="C17" s="126"/>
      <c r="D17" s="127"/>
      <c r="E17" s="133" t="s">
        <v>37</v>
      </c>
      <c r="F17" s="137"/>
      <c r="G17" s="133" t="s">
        <v>64</v>
      </c>
      <c r="H17" s="134"/>
      <c r="I17" s="135" t="s">
        <v>42</v>
      </c>
      <c r="J17" s="136"/>
      <c r="K17" s="55"/>
      <c r="M17" s="17" t="s">
        <v>95</v>
      </c>
    </row>
    <row r="18" spans="1:14" s="17" customFormat="1" ht="30" customHeight="1" x14ac:dyDescent="0.2">
      <c r="A18" s="56"/>
      <c r="B18" s="128"/>
      <c r="C18" s="129"/>
      <c r="D18" s="130"/>
      <c r="E18" s="138" t="s">
        <v>52</v>
      </c>
      <c r="F18" s="139"/>
      <c r="G18" s="131" t="s">
        <v>63</v>
      </c>
      <c r="H18" s="132"/>
      <c r="I18" s="131" t="s">
        <v>53</v>
      </c>
      <c r="J18" s="132"/>
      <c r="K18" s="56"/>
      <c r="M18" s="17" t="s">
        <v>92</v>
      </c>
      <c r="N18" s="72">
        <f>G16</f>
        <v>0</v>
      </c>
    </row>
    <row r="19" spans="1:14" s="17" customFormat="1" ht="17.100000000000001" customHeight="1" x14ac:dyDescent="0.2">
      <c r="A19" s="57"/>
      <c r="B19" s="54" t="s">
        <v>2</v>
      </c>
      <c r="C19" s="54"/>
      <c r="D19" s="54"/>
      <c r="E19" s="57"/>
      <c r="F19" s="57"/>
      <c r="G19" s="57"/>
      <c r="H19" s="57"/>
      <c r="I19" s="57"/>
      <c r="J19" s="57"/>
      <c r="K19" s="57"/>
      <c r="M19" s="17" t="s">
        <v>93</v>
      </c>
      <c r="N19" s="72">
        <f>リスト!D1</f>
        <v>0</v>
      </c>
    </row>
    <row r="20" spans="1:14" s="17" customFormat="1" ht="20.100000000000001" customHeight="1" x14ac:dyDescent="0.2">
      <c r="A20" s="57"/>
      <c r="B20" s="86" t="s">
        <v>0</v>
      </c>
      <c r="C20" s="87"/>
      <c r="D20" s="88"/>
      <c r="E20" s="94" t="s">
        <v>41</v>
      </c>
      <c r="F20" s="79" t="s">
        <v>38</v>
      </c>
      <c r="G20" s="80"/>
      <c r="H20" s="81"/>
      <c r="I20" s="77" t="s">
        <v>51</v>
      </c>
      <c r="J20" s="77" t="s">
        <v>28</v>
      </c>
      <c r="K20" s="57"/>
    </row>
    <row r="21" spans="1:14" s="17" customFormat="1" ht="20.100000000000001" customHeight="1" thickBot="1" x14ac:dyDescent="0.25">
      <c r="A21" s="57"/>
      <c r="B21" s="89"/>
      <c r="C21" s="90"/>
      <c r="D21" s="91"/>
      <c r="E21" s="95"/>
      <c r="F21" s="58" t="s">
        <v>33</v>
      </c>
      <c r="G21" s="59" t="s">
        <v>34</v>
      </c>
      <c r="H21" s="60" t="s">
        <v>39</v>
      </c>
      <c r="I21" s="96"/>
      <c r="J21" s="96"/>
      <c r="K21" s="57"/>
    </row>
    <row r="22" spans="1:14" s="17" customFormat="1" ht="24" customHeight="1" thickTop="1" x14ac:dyDescent="0.2">
      <c r="A22" s="57"/>
      <c r="B22" s="144" t="s">
        <v>60</v>
      </c>
      <c r="C22" s="145" t="s">
        <v>61</v>
      </c>
      <c r="D22" s="146"/>
      <c r="E22" s="2">
        <v>0</v>
      </c>
      <c r="F22" s="18">
        <v>2805</v>
      </c>
      <c r="G22" s="1">
        <v>14650</v>
      </c>
      <c r="H22" s="19">
        <v>1745</v>
      </c>
      <c r="I22" s="20">
        <f>SUM(F22:H22)</f>
        <v>19200</v>
      </c>
      <c r="J22" s="1">
        <f>SUMPRODUCT(F22:H22)*E22</f>
        <v>0</v>
      </c>
      <c r="K22" s="57"/>
      <c r="M22" s="61" t="s">
        <v>90</v>
      </c>
    </row>
    <row r="23" spans="1:14" s="17" customFormat="1" ht="24" customHeight="1" x14ac:dyDescent="0.2">
      <c r="A23" s="57"/>
      <c r="B23" s="97"/>
      <c r="C23" s="79" t="s">
        <v>62</v>
      </c>
      <c r="D23" s="81"/>
      <c r="E23" s="2">
        <v>0</v>
      </c>
      <c r="F23" s="18">
        <v>2805</v>
      </c>
      <c r="G23" s="1">
        <v>14697</v>
      </c>
      <c r="H23" s="21">
        <v>1750</v>
      </c>
      <c r="I23" s="22">
        <f>SUM(F23:H23)</f>
        <v>19252</v>
      </c>
      <c r="J23" s="1">
        <f>SUMPRODUCT(F23:H23)*E23</f>
        <v>0</v>
      </c>
      <c r="K23" s="57"/>
      <c r="M23" s="61" t="s">
        <v>91</v>
      </c>
    </row>
    <row r="24" spans="1:14" s="17" customFormat="1" ht="24" customHeight="1" x14ac:dyDescent="0.2">
      <c r="A24" s="57"/>
      <c r="B24" s="79" t="s">
        <v>45</v>
      </c>
      <c r="C24" s="80"/>
      <c r="D24" s="81"/>
      <c r="E24" s="2">
        <v>0</v>
      </c>
      <c r="F24" s="18">
        <v>2805</v>
      </c>
      <c r="G24" s="1">
        <v>6516</v>
      </c>
      <c r="H24" s="23">
        <v>932</v>
      </c>
      <c r="I24" s="24">
        <f>SUM(F24:H24)</f>
        <v>10253</v>
      </c>
      <c r="J24" s="1">
        <f t="shared" ref="J24:J25" si="0">SUMPRODUCT(F24:H24)*E24</f>
        <v>0</v>
      </c>
      <c r="K24" s="57"/>
    </row>
    <row r="25" spans="1:14" s="17" customFormat="1" ht="24" customHeight="1" x14ac:dyDescent="0.2">
      <c r="A25" s="57"/>
      <c r="B25" s="79" t="s">
        <v>56</v>
      </c>
      <c r="C25" s="80"/>
      <c r="D25" s="81"/>
      <c r="E25" s="2">
        <v>0</v>
      </c>
      <c r="F25" s="18">
        <v>2805</v>
      </c>
      <c r="G25" s="1">
        <v>1490</v>
      </c>
      <c r="H25" s="23">
        <v>429</v>
      </c>
      <c r="I25" s="24">
        <f t="shared" ref="I25:I45" si="1">SUM(F25:H25)</f>
        <v>4724</v>
      </c>
      <c r="J25" s="1">
        <f t="shared" si="0"/>
        <v>0</v>
      </c>
      <c r="K25" s="57"/>
    </row>
    <row r="26" spans="1:14" s="17" customFormat="1" ht="24" customHeight="1" x14ac:dyDescent="0.2">
      <c r="A26" s="57"/>
      <c r="B26" s="79" t="s">
        <v>66</v>
      </c>
      <c r="C26" s="80"/>
      <c r="D26" s="81"/>
      <c r="E26" s="2">
        <v>0</v>
      </c>
      <c r="F26" s="18">
        <v>2805</v>
      </c>
      <c r="G26" s="1">
        <v>1300</v>
      </c>
      <c r="H26" s="23">
        <v>410</v>
      </c>
      <c r="I26" s="24">
        <f t="shared" si="1"/>
        <v>4515</v>
      </c>
      <c r="J26" s="1">
        <f t="shared" ref="J26:J45" si="2">SUMPRODUCT(F26:H26)*E26</f>
        <v>0</v>
      </c>
      <c r="K26" s="57"/>
    </row>
    <row r="27" spans="1:14" s="17" customFormat="1" ht="24" customHeight="1" x14ac:dyDescent="0.2">
      <c r="A27" s="57"/>
      <c r="B27" s="79" t="s">
        <v>4</v>
      </c>
      <c r="C27" s="80"/>
      <c r="D27" s="81"/>
      <c r="E27" s="2">
        <v>0</v>
      </c>
      <c r="F27" s="18">
        <v>2805</v>
      </c>
      <c r="G27" s="1">
        <v>6016</v>
      </c>
      <c r="H27" s="23">
        <v>882</v>
      </c>
      <c r="I27" s="24">
        <f t="shared" si="1"/>
        <v>9703</v>
      </c>
      <c r="J27" s="1">
        <f t="shared" si="2"/>
        <v>0</v>
      </c>
      <c r="K27" s="57"/>
    </row>
    <row r="28" spans="1:14" s="17" customFormat="1" ht="24" customHeight="1" x14ac:dyDescent="0.2">
      <c r="A28" s="57"/>
      <c r="B28" s="83" t="s">
        <v>8</v>
      </c>
      <c r="C28" s="84"/>
      <c r="D28" s="85"/>
      <c r="E28" s="2">
        <v>0</v>
      </c>
      <c r="F28" s="18">
        <v>2805</v>
      </c>
      <c r="G28" s="1">
        <v>2830</v>
      </c>
      <c r="H28" s="23">
        <v>563</v>
      </c>
      <c r="I28" s="24">
        <f t="shared" si="1"/>
        <v>6198</v>
      </c>
      <c r="J28" s="1">
        <f t="shared" si="2"/>
        <v>0</v>
      </c>
      <c r="K28" s="57"/>
    </row>
    <row r="29" spans="1:14" s="17" customFormat="1" ht="24" customHeight="1" x14ac:dyDescent="0.2">
      <c r="A29" s="57"/>
      <c r="B29" s="83" t="s">
        <v>9</v>
      </c>
      <c r="C29" s="84"/>
      <c r="D29" s="85"/>
      <c r="E29" s="2">
        <v>0</v>
      </c>
      <c r="F29" s="18">
        <v>2805</v>
      </c>
      <c r="G29" s="1">
        <v>2830</v>
      </c>
      <c r="H29" s="23">
        <v>563</v>
      </c>
      <c r="I29" s="24">
        <f t="shared" si="1"/>
        <v>6198</v>
      </c>
      <c r="J29" s="1">
        <f t="shared" si="2"/>
        <v>0</v>
      </c>
      <c r="K29" s="57"/>
    </row>
    <row r="30" spans="1:14" s="17" customFormat="1" ht="24" customHeight="1" x14ac:dyDescent="0.2">
      <c r="A30" s="57"/>
      <c r="B30" s="83" t="s">
        <v>5</v>
      </c>
      <c r="C30" s="84"/>
      <c r="D30" s="85"/>
      <c r="E30" s="2">
        <v>0</v>
      </c>
      <c r="F30" s="18">
        <v>2805</v>
      </c>
      <c r="G30" s="1">
        <v>3250</v>
      </c>
      <c r="H30" s="23">
        <v>605</v>
      </c>
      <c r="I30" s="24">
        <f t="shared" si="1"/>
        <v>6660</v>
      </c>
      <c r="J30" s="1">
        <f t="shared" si="2"/>
        <v>0</v>
      </c>
      <c r="K30" s="57"/>
    </row>
    <row r="31" spans="1:14" s="17" customFormat="1" ht="24" customHeight="1" x14ac:dyDescent="0.2">
      <c r="A31" s="57"/>
      <c r="B31" s="83" t="s">
        <v>10</v>
      </c>
      <c r="C31" s="84"/>
      <c r="D31" s="85"/>
      <c r="E31" s="2">
        <v>0</v>
      </c>
      <c r="F31" s="18">
        <v>2805</v>
      </c>
      <c r="G31" s="1">
        <v>6560</v>
      </c>
      <c r="H31" s="23">
        <v>936</v>
      </c>
      <c r="I31" s="24">
        <f t="shared" si="1"/>
        <v>10301</v>
      </c>
      <c r="J31" s="1">
        <f t="shared" si="2"/>
        <v>0</v>
      </c>
      <c r="K31" s="57"/>
    </row>
    <row r="32" spans="1:14" s="17" customFormat="1" ht="24" customHeight="1" x14ac:dyDescent="0.2">
      <c r="A32" s="57"/>
      <c r="B32" s="83" t="s">
        <v>11</v>
      </c>
      <c r="C32" s="84"/>
      <c r="D32" s="85"/>
      <c r="E32" s="2">
        <v>0</v>
      </c>
      <c r="F32" s="18">
        <v>2805</v>
      </c>
      <c r="G32" s="1">
        <v>5450</v>
      </c>
      <c r="H32" s="23">
        <v>825</v>
      </c>
      <c r="I32" s="24">
        <f t="shared" si="1"/>
        <v>9080</v>
      </c>
      <c r="J32" s="1">
        <f t="shared" si="2"/>
        <v>0</v>
      </c>
      <c r="K32" s="57"/>
    </row>
    <row r="33" spans="1:11" s="17" customFormat="1" ht="24" customHeight="1" x14ac:dyDescent="0.2">
      <c r="A33" s="57"/>
      <c r="B33" s="77" t="s">
        <v>30</v>
      </c>
      <c r="C33" s="83" t="s">
        <v>22</v>
      </c>
      <c r="D33" s="85"/>
      <c r="E33" s="2">
        <v>0</v>
      </c>
      <c r="F33" s="18">
        <v>2805</v>
      </c>
      <c r="G33" s="1">
        <v>12123</v>
      </c>
      <c r="H33" s="23">
        <v>1492</v>
      </c>
      <c r="I33" s="24">
        <f t="shared" si="1"/>
        <v>16420</v>
      </c>
      <c r="J33" s="1">
        <f t="shared" si="2"/>
        <v>0</v>
      </c>
      <c r="K33" s="57"/>
    </row>
    <row r="34" spans="1:11" s="17" customFormat="1" ht="24" customHeight="1" x14ac:dyDescent="0.2">
      <c r="A34" s="57"/>
      <c r="B34" s="147"/>
      <c r="C34" s="83" t="s">
        <v>23</v>
      </c>
      <c r="D34" s="85"/>
      <c r="E34" s="2">
        <v>0</v>
      </c>
      <c r="F34" s="18">
        <v>2805</v>
      </c>
      <c r="G34" s="1">
        <v>12000</v>
      </c>
      <c r="H34" s="25">
        <v>1480</v>
      </c>
      <c r="I34" s="24">
        <f t="shared" si="1"/>
        <v>16285</v>
      </c>
      <c r="J34" s="1">
        <f t="shared" si="2"/>
        <v>0</v>
      </c>
      <c r="K34" s="57"/>
    </row>
    <row r="35" spans="1:11" s="17" customFormat="1" ht="24" customHeight="1" x14ac:dyDescent="0.2">
      <c r="A35" s="57"/>
      <c r="B35" s="97"/>
      <c r="C35" s="79" t="s">
        <v>31</v>
      </c>
      <c r="D35" s="81"/>
      <c r="E35" s="2">
        <v>0</v>
      </c>
      <c r="F35" s="18">
        <v>2805</v>
      </c>
      <c r="G35" s="1">
        <v>23591</v>
      </c>
      <c r="H35" s="23">
        <v>2639</v>
      </c>
      <c r="I35" s="24">
        <f t="shared" si="1"/>
        <v>29035</v>
      </c>
      <c r="J35" s="1">
        <f t="shared" si="2"/>
        <v>0</v>
      </c>
      <c r="K35" s="57"/>
    </row>
    <row r="36" spans="1:11" s="17" customFormat="1" ht="24" customHeight="1" x14ac:dyDescent="0.2">
      <c r="A36" s="57"/>
      <c r="B36" s="79" t="s">
        <v>25</v>
      </c>
      <c r="C36" s="80"/>
      <c r="D36" s="81"/>
      <c r="E36" s="2">
        <v>0</v>
      </c>
      <c r="F36" s="18">
        <v>2805</v>
      </c>
      <c r="G36" s="1">
        <v>4491</v>
      </c>
      <c r="H36" s="23">
        <v>729</v>
      </c>
      <c r="I36" s="24">
        <f t="shared" si="1"/>
        <v>8025</v>
      </c>
      <c r="J36" s="1">
        <f t="shared" si="2"/>
        <v>0</v>
      </c>
      <c r="K36" s="57"/>
    </row>
    <row r="37" spans="1:11" s="17" customFormat="1" ht="24" customHeight="1" x14ac:dyDescent="0.2">
      <c r="A37" s="57"/>
      <c r="B37" s="124" t="s">
        <v>74</v>
      </c>
      <c r="C37" s="148" t="s">
        <v>46</v>
      </c>
      <c r="D37" s="149"/>
      <c r="E37" s="2">
        <v>0</v>
      </c>
      <c r="F37" s="18">
        <v>2805</v>
      </c>
      <c r="G37" s="1">
        <v>7250</v>
      </c>
      <c r="H37" s="23">
        <v>1005</v>
      </c>
      <c r="I37" s="24">
        <f t="shared" ref="I37:I38" si="3">SUM(F37:H37)</f>
        <v>11060</v>
      </c>
      <c r="J37" s="1">
        <f t="shared" si="2"/>
        <v>0</v>
      </c>
      <c r="K37" s="57"/>
    </row>
    <row r="38" spans="1:11" s="17" customFormat="1" ht="24" customHeight="1" x14ac:dyDescent="0.2">
      <c r="A38" s="57"/>
      <c r="B38" s="98"/>
      <c r="C38" s="148" t="s">
        <v>67</v>
      </c>
      <c r="D38" s="149"/>
      <c r="E38" s="2">
        <v>0</v>
      </c>
      <c r="F38" s="18">
        <v>2805</v>
      </c>
      <c r="G38" s="1">
        <v>7200</v>
      </c>
      <c r="H38" s="23">
        <v>1000</v>
      </c>
      <c r="I38" s="24">
        <f t="shared" si="3"/>
        <v>11005</v>
      </c>
      <c r="J38" s="1">
        <f t="shared" ref="J38" si="4">SUMPRODUCT(F38:H38)*E38</f>
        <v>0</v>
      </c>
      <c r="K38" s="57"/>
    </row>
    <row r="39" spans="1:11" s="17" customFormat="1" ht="24" customHeight="1" x14ac:dyDescent="0.2">
      <c r="A39" s="57"/>
      <c r="B39" s="79" t="s">
        <v>12</v>
      </c>
      <c r="C39" s="80"/>
      <c r="D39" s="81"/>
      <c r="E39" s="2">
        <v>0</v>
      </c>
      <c r="F39" s="18">
        <v>2805</v>
      </c>
      <c r="G39" s="1">
        <v>4550</v>
      </c>
      <c r="H39" s="23">
        <v>735</v>
      </c>
      <c r="I39" s="24">
        <f t="shared" si="1"/>
        <v>8090</v>
      </c>
      <c r="J39" s="1">
        <f t="shared" si="2"/>
        <v>0</v>
      </c>
      <c r="K39" s="57"/>
    </row>
    <row r="40" spans="1:11" s="17" customFormat="1" ht="24" customHeight="1" x14ac:dyDescent="0.2">
      <c r="A40" s="57"/>
      <c r="B40" s="79" t="s">
        <v>24</v>
      </c>
      <c r="C40" s="80"/>
      <c r="D40" s="81"/>
      <c r="E40" s="2">
        <v>0</v>
      </c>
      <c r="F40" s="18">
        <v>2805</v>
      </c>
      <c r="G40" s="1">
        <v>2092</v>
      </c>
      <c r="H40" s="23">
        <v>489</v>
      </c>
      <c r="I40" s="24">
        <f t="shared" si="1"/>
        <v>5386</v>
      </c>
      <c r="J40" s="1">
        <f t="shared" si="2"/>
        <v>0</v>
      </c>
      <c r="K40" s="57"/>
    </row>
    <row r="41" spans="1:11" s="17" customFormat="1" ht="24" customHeight="1" x14ac:dyDescent="0.2">
      <c r="A41" s="57"/>
      <c r="B41" s="77" t="s">
        <v>59</v>
      </c>
      <c r="C41" s="103" t="s">
        <v>15</v>
      </c>
      <c r="D41" s="104"/>
      <c r="E41" s="2">
        <v>0</v>
      </c>
      <c r="F41" s="18">
        <v>2805</v>
      </c>
      <c r="G41" s="1">
        <v>2029</v>
      </c>
      <c r="H41" s="23">
        <v>483</v>
      </c>
      <c r="I41" s="24">
        <f t="shared" si="1"/>
        <v>5317</v>
      </c>
      <c r="J41" s="1">
        <f>SUMPRODUCT(F41:H41)*E41</f>
        <v>0</v>
      </c>
      <c r="K41" s="57"/>
    </row>
    <row r="42" spans="1:11" s="17" customFormat="1" ht="24" customHeight="1" x14ac:dyDescent="0.2">
      <c r="A42" s="57"/>
      <c r="B42" s="97"/>
      <c r="C42" s="103" t="s">
        <v>16</v>
      </c>
      <c r="D42" s="104"/>
      <c r="E42" s="2">
        <v>0</v>
      </c>
      <c r="F42" s="18">
        <v>2805</v>
      </c>
      <c r="G42" s="1">
        <v>2358</v>
      </c>
      <c r="H42" s="23">
        <v>516</v>
      </c>
      <c r="I42" s="24">
        <f t="shared" si="1"/>
        <v>5679</v>
      </c>
      <c r="J42" s="1">
        <f t="shared" si="2"/>
        <v>0</v>
      </c>
      <c r="K42" s="57"/>
    </row>
    <row r="43" spans="1:11" s="17" customFormat="1" ht="24" customHeight="1" x14ac:dyDescent="0.2">
      <c r="A43" s="57"/>
      <c r="B43" s="77" t="s">
        <v>19</v>
      </c>
      <c r="C43" s="79" t="s">
        <v>20</v>
      </c>
      <c r="D43" s="81"/>
      <c r="E43" s="2">
        <v>0</v>
      </c>
      <c r="F43" s="18">
        <v>2805</v>
      </c>
      <c r="G43" s="1">
        <v>9700</v>
      </c>
      <c r="H43" s="23">
        <v>1250</v>
      </c>
      <c r="I43" s="24">
        <f t="shared" si="1"/>
        <v>13755</v>
      </c>
      <c r="J43" s="1">
        <f t="shared" si="2"/>
        <v>0</v>
      </c>
      <c r="K43" s="57"/>
    </row>
    <row r="44" spans="1:11" s="17" customFormat="1" ht="24" customHeight="1" x14ac:dyDescent="0.2">
      <c r="A44" s="57"/>
      <c r="B44" s="97"/>
      <c r="C44" s="98" t="s">
        <v>21</v>
      </c>
      <c r="D44" s="99"/>
      <c r="E44" s="2">
        <v>0</v>
      </c>
      <c r="F44" s="18">
        <v>2805</v>
      </c>
      <c r="G44" s="1">
        <v>5130</v>
      </c>
      <c r="H44" s="23">
        <v>793</v>
      </c>
      <c r="I44" s="24">
        <f t="shared" si="1"/>
        <v>8728</v>
      </c>
      <c r="J44" s="1">
        <f t="shared" si="2"/>
        <v>0</v>
      </c>
      <c r="K44" s="57"/>
    </row>
    <row r="45" spans="1:11" s="17" customFormat="1" ht="24" customHeight="1" x14ac:dyDescent="0.2">
      <c r="A45" s="57"/>
      <c r="B45" s="79" t="s">
        <v>26</v>
      </c>
      <c r="C45" s="80"/>
      <c r="D45" s="81"/>
      <c r="E45" s="2">
        <v>0</v>
      </c>
      <c r="F45" s="26">
        <v>2300</v>
      </c>
      <c r="G45" s="27"/>
      <c r="H45" s="28">
        <v>230</v>
      </c>
      <c r="I45" s="24">
        <f t="shared" si="1"/>
        <v>2530</v>
      </c>
      <c r="J45" s="1">
        <f t="shared" si="2"/>
        <v>0</v>
      </c>
      <c r="K45" s="57"/>
    </row>
    <row r="46" spans="1:11" s="17" customFormat="1" ht="24" customHeight="1" x14ac:dyDescent="0.2">
      <c r="A46" s="57"/>
      <c r="B46" s="100" t="s">
        <v>14</v>
      </c>
      <c r="C46" s="101"/>
      <c r="D46" s="102"/>
      <c r="E46" s="83"/>
      <c r="F46" s="84"/>
      <c r="G46" s="84"/>
      <c r="H46" s="84"/>
      <c r="I46" s="85"/>
      <c r="J46" s="1">
        <f>SUM(J22:J45)</f>
        <v>0</v>
      </c>
      <c r="K46" s="57"/>
    </row>
    <row r="47" spans="1:11" s="17" customFormat="1" ht="10.65" customHeight="1" x14ac:dyDescent="0.2">
      <c r="A47" s="57"/>
      <c r="B47" s="62"/>
      <c r="C47" s="62"/>
      <c r="D47" s="62"/>
      <c r="E47" s="63"/>
      <c r="F47" s="63"/>
      <c r="G47" s="63"/>
      <c r="H47" s="63"/>
      <c r="I47" s="63"/>
      <c r="J47" s="63"/>
      <c r="K47" s="57"/>
    </row>
    <row r="48" spans="1:11" s="17" customFormat="1" ht="20.100000000000001" customHeight="1" x14ac:dyDescent="0.2">
      <c r="A48" s="57"/>
      <c r="B48" s="86" t="s">
        <v>0</v>
      </c>
      <c r="C48" s="87"/>
      <c r="D48" s="88"/>
      <c r="E48" s="94" t="s">
        <v>41</v>
      </c>
      <c r="F48" s="105" t="s">
        <v>40</v>
      </c>
      <c r="G48" s="106"/>
      <c r="H48" s="107"/>
      <c r="I48" s="77" t="s">
        <v>51</v>
      </c>
      <c r="J48" s="77" t="s">
        <v>29</v>
      </c>
      <c r="K48" s="57"/>
    </row>
    <row r="49" spans="1:13" s="17" customFormat="1" ht="20.100000000000001" customHeight="1" x14ac:dyDescent="0.2">
      <c r="A49" s="57"/>
      <c r="B49" s="100"/>
      <c r="C49" s="101"/>
      <c r="D49" s="102"/>
      <c r="E49" s="108"/>
      <c r="F49" s="64" t="s">
        <v>33</v>
      </c>
      <c r="G49" s="65" t="s">
        <v>34</v>
      </c>
      <c r="H49" s="66" t="s">
        <v>32</v>
      </c>
      <c r="I49" s="97"/>
      <c r="J49" s="78"/>
      <c r="K49" s="57"/>
    </row>
    <row r="50" spans="1:13" s="17" customFormat="1" ht="24" customHeight="1" x14ac:dyDescent="0.2">
      <c r="A50" s="57"/>
      <c r="B50" s="77" t="s">
        <v>49</v>
      </c>
      <c r="C50" s="110" t="s">
        <v>6</v>
      </c>
      <c r="D50" s="111"/>
      <c r="E50" s="3">
        <v>0</v>
      </c>
      <c r="F50" s="118">
        <v>2637</v>
      </c>
      <c r="G50" s="119"/>
      <c r="H50" s="29">
        <v>263</v>
      </c>
      <c r="I50" s="30">
        <f>SUM(F50:H50)</f>
        <v>2900</v>
      </c>
      <c r="J50" s="31">
        <f>SUMPRODUCT(F50:H50)*E50</f>
        <v>0</v>
      </c>
      <c r="K50" s="57"/>
    </row>
    <row r="51" spans="1:13" s="17" customFormat="1" ht="24" customHeight="1" x14ac:dyDescent="0.2">
      <c r="A51" s="57"/>
      <c r="B51" s="108"/>
      <c r="C51" s="112" t="s">
        <v>7</v>
      </c>
      <c r="D51" s="113"/>
      <c r="E51" s="73">
        <v>0</v>
      </c>
      <c r="F51" s="116">
        <v>3728</v>
      </c>
      <c r="G51" s="117"/>
      <c r="H51" s="32">
        <v>372</v>
      </c>
      <c r="I51" s="33">
        <f>SUM(F51:H51)</f>
        <v>4100</v>
      </c>
      <c r="J51" s="34">
        <f>SUMPRODUCT(F51:H51)*E51</f>
        <v>0</v>
      </c>
      <c r="K51" s="57"/>
    </row>
    <row r="52" spans="1:13" s="17" customFormat="1" ht="37.5" customHeight="1" x14ac:dyDescent="0.2">
      <c r="A52" s="57"/>
      <c r="B52" s="77" t="s">
        <v>43</v>
      </c>
      <c r="C52" s="151" t="s">
        <v>72</v>
      </c>
      <c r="D52" s="76" t="s">
        <v>70</v>
      </c>
      <c r="E52" s="74">
        <v>0</v>
      </c>
      <c r="F52" s="120">
        <v>12169</v>
      </c>
      <c r="G52" s="121"/>
      <c r="H52" s="35">
        <v>1216</v>
      </c>
      <c r="I52" s="36">
        <f t="shared" ref="I52:I55" si="5">SUM(F52:H52)</f>
        <v>13385</v>
      </c>
      <c r="J52" s="37">
        <f t="shared" ref="J52:J53" si="6">SUMPRODUCT(F52:H52)*E52</f>
        <v>0</v>
      </c>
      <c r="K52" s="57"/>
    </row>
    <row r="53" spans="1:13" s="17" customFormat="1" ht="38.25" customHeight="1" x14ac:dyDescent="0.2">
      <c r="A53" s="57"/>
      <c r="B53" s="147"/>
      <c r="C53" s="151"/>
      <c r="D53" s="75" t="s">
        <v>71</v>
      </c>
      <c r="E53" s="4">
        <v>0</v>
      </c>
      <c r="F53" s="122">
        <v>13805</v>
      </c>
      <c r="G53" s="123"/>
      <c r="H53" s="38">
        <v>1380</v>
      </c>
      <c r="I53" s="33">
        <f t="shared" si="5"/>
        <v>15185</v>
      </c>
      <c r="J53" s="39">
        <f t="shared" si="6"/>
        <v>0</v>
      </c>
      <c r="K53" s="57"/>
    </row>
    <row r="54" spans="1:13" s="17" customFormat="1" ht="24" customHeight="1" x14ac:dyDescent="0.2">
      <c r="A54" s="57"/>
      <c r="B54" s="147"/>
      <c r="C54" s="151" t="s">
        <v>73</v>
      </c>
      <c r="D54" s="76" t="s">
        <v>70</v>
      </c>
      <c r="E54" s="74">
        <v>0</v>
      </c>
      <c r="F54" s="120">
        <v>11069</v>
      </c>
      <c r="G54" s="121"/>
      <c r="H54" s="35">
        <v>1106</v>
      </c>
      <c r="I54" s="36">
        <f t="shared" si="5"/>
        <v>12175</v>
      </c>
      <c r="J54" s="31">
        <f t="shared" ref="J54:J55" si="7">SUMPRODUCT(F54:H54)*E54</f>
        <v>0</v>
      </c>
      <c r="K54" s="57"/>
    </row>
    <row r="55" spans="1:13" s="17" customFormat="1" ht="24" customHeight="1" x14ac:dyDescent="0.2">
      <c r="A55" s="57"/>
      <c r="B55" s="97"/>
      <c r="C55" s="151"/>
      <c r="D55" s="75" t="s">
        <v>71</v>
      </c>
      <c r="E55" s="4">
        <v>0</v>
      </c>
      <c r="F55" s="122">
        <v>12705</v>
      </c>
      <c r="G55" s="123"/>
      <c r="H55" s="38">
        <v>1270</v>
      </c>
      <c r="I55" s="33">
        <f t="shared" si="5"/>
        <v>13975</v>
      </c>
      <c r="J55" s="40">
        <f t="shared" si="7"/>
        <v>0</v>
      </c>
      <c r="K55" s="57"/>
    </row>
    <row r="56" spans="1:13" s="17" customFormat="1" ht="24" customHeight="1" x14ac:dyDescent="0.2">
      <c r="A56" s="57"/>
      <c r="B56" s="77" t="s">
        <v>13</v>
      </c>
      <c r="C56" s="110" t="s">
        <v>6</v>
      </c>
      <c r="D56" s="111"/>
      <c r="E56" s="74">
        <v>0</v>
      </c>
      <c r="F56" s="118">
        <v>5454</v>
      </c>
      <c r="G56" s="119"/>
      <c r="H56" s="29">
        <v>545</v>
      </c>
      <c r="I56" s="36">
        <f>SUM(F56:H56)</f>
        <v>5999</v>
      </c>
      <c r="J56" s="31">
        <f t="shared" ref="J56" si="8">SUMPRODUCT(F56:H56)*E56</f>
        <v>0</v>
      </c>
      <c r="K56" s="57"/>
      <c r="M56" s="67"/>
    </row>
    <row r="57" spans="1:13" s="17" customFormat="1" ht="24" customHeight="1" x14ac:dyDescent="0.2">
      <c r="A57" s="57"/>
      <c r="B57" s="147"/>
      <c r="C57" s="114" t="s">
        <v>7</v>
      </c>
      <c r="D57" s="115"/>
      <c r="E57" s="4">
        <v>0</v>
      </c>
      <c r="F57" s="116">
        <v>7272</v>
      </c>
      <c r="G57" s="117"/>
      <c r="H57" s="41">
        <v>727</v>
      </c>
      <c r="I57" s="42">
        <f>SUM(F57:H57)</f>
        <v>7999</v>
      </c>
      <c r="J57" s="43">
        <f>SUMPRODUCT(F57:H57)*E57</f>
        <v>0</v>
      </c>
      <c r="K57" s="57"/>
    </row>
    <row r="58" spans="1:13" s="17" customFormat="1" ht="24" customHeight="1" x14ac:dyDescent="0.2">
      <c r="A58" s="57"/>
      <c r="B58" s="124" t="s">
        <v>75</v>
      </c>
      <c r="C58" s="150" t="s">
        <v>68</v>
      </c>
      <c r="D58" s="150"/>
      <c r="E58" s="73">
        <v>0</v>
      </c>
      <c r="F58" s="28">
        <v>1758</v>
      </c>
      <c r="G58" s="44"/>
      <c r="H58" s="28">
        <v>175</v>
      </c>
      <c r="I58" s="28">
        <f t="shared" ref="I58:I59" si="9">SUM(F58:H58)</f>
        <v>1933</v>
      </c>
      <c r="J58" s="1">
        <f t="shared" ref="J58:J59" si="10">SUMPRODUCT(F58:H58)*E58</f>
        <v>0</v>
      </c>
      <c r="K58" s="57"/>
    </row>
    <row r="59" spans="1:13" s="17" customFormat="1" ht="24" customHeight="1" x14ac:dyDescent="0.2">
      <c r="A59" s="57"/>
      <c r="B59" s="98"/>
      <c r="C59" s="79" t="s">
        <v>69</v>
      </c>
      <c r="D59" s="81"/>
      <c r="E59" s="2">
        <v>0</v>
      </c>
      <c r="F59" s="1">
        <v>2300</v>
      </c>
      <c r="G59" s="44"/>
      <c r="H59" s="1">
        <v>230</v>
      </c>
      <c r="I59" s="1">
        <f t="shared" si="9"/>
        <v>2530</v>
      </c>
      <c r="J59" s="1">
        <f t="shared" si="10"/>
        <v>0</v>
      </c>
      <c r="K59" s="57"/>
    </row>
    <row r="60" spans="1:13" s="17" customFormat="1" ht="24" customHeight="1" x14ac:dyDescent="0.2">
      <c r="A60" s="57"/>
      <c r="B60" s="83" t="s">
        <v>14</v>
      </c>
      <c r="C60" s="84"/>
      <c r="D60" s="85"/>
      <c r="E60" s="83"/>
      <c r="F60" s="84"/>
      <c r="G60" s="84"/>
      <c r="H60" s="84"/>
      <c r="I60" s="85"/>
      <c r="J60" s="19">
        <f>SUM(J50:J59)</f>
        <v>0</v>
      </c>
      <c r="K60" s="57"/>
    </row>
    <row r="61" spans="1:13" s="17" customFormat="1" ht="15" customHeight="1" x14ac:dyDescent="0.2">
      <c r="A61" s="57"/>
      <c r="B61" s="68"/>
      <c r="C61" s="68"/>
      <c r="D61" s="68"/>
      <c r="E61" s="68"/>
      <c r="F61" s="68"/>
      <c r="G61" s="68"/>
      <c r="H61" s="68"/>
      <c r="I61" s="68"/>
      <c r="J61" s="69"/>
      <c r="K61" s="57"/>
    </row>
    <row r="62" spans="1:13" s="17" customFormat="1" x14ac:dyDescent="0.2">
      <c r="A62" s="57"/>
      <c r="B62" s="109" t="s">
        <v>54</v>
      </c>
      <c r="C62" s="109"/>
      <c r="D62" s="109"/>
      <c r="E62" s="109"/>
      <c r="F62" s="109"/>
      <c r="G62" s="109"/>
      <c r="H62" s="109"/>
      <c r="I62" s="109"/>
      <c r="J62" s="109"/>
      <c r="K62" s="57"/>
    </row>
    <row r="63" spans="1:13" s="17" customFormat="1" x14ac:dyDescent="0.2">
      <c r="A63" s="57"/>
      <c r="B63" s="109" t="s">
        <v>55</v>
      </c>
      <c r="C63" s="109"/>
      <c r="D63" s="109"/>
      <c r="E63" s="109"/>
      <c r="F63" s="109"/>
      <c r="G63" s="109"/>
      <c r="H63" s="109"/>
      <c r="I63" s="109"/>
      <c r="J63" s="109"/>
      <c r="K63" s="57"/>
    </row>
    <row r="64" spans="1:13" s="17" customFormat="1" ht="15.6" customHeight="1" x14ac:dyDescent="0.2">
      <c r="A64" s="57"/>
      <c r="B64" s="109" t="s">
        <v>44</v>
      </c>
      <c r="C64" s="109"/>
      <c r="D64" s="109"/>
      <c r="E64" s="109"/>
      <c r="F64" s="109"/>
      <c r="G64" s="109"/>
      <c r="H64" s="109"/>
      <c r="I64" s="109"/>
      <c r="J64" s="109"/>
      <c r="K64" s="57"/>
    </row>
    <row r="65" s="17" customFormat="1" x14ac:dyDescent="0.2"/>
  </sheetData>
  <sheetProtection algorithmName="SHA-512" hashValue="dz+lf46IxSpDf4pXHi8tV3JXw+MtGqjm7Se0UIYP+q21pslye7tHvxd+GvxY3Aor2Od0OKt/ct8ZR6r9G8KWyw==" saltValue="Y1nLGhLAJrRYrN2R5WJpdA==" spinCount="100000" sheet="1" objects="1" scenarios="1" selectLockedCells="1"/>
  <protectedRanges>
    <protectedRange algorithmName="SHA-512" hashValue="5b75V1B+IRGPCqQkmJibaC9qlLSgcsgwntBptTK2/2wC0TfEjhw/+adyw/s7fGF16HjhEIYMuKnnEAROlbEPLQ==" saltValue="/smDIdnCu8GBAA4flgS/hQ==" spinCount="100000" sqref="F50:I59 F22:I45" name="範囲1"/>
  </protectedRanges>
  <mergeCells count="85">
    <mergeCell ref="H6:J6"/>
    <mergeCell ref="H5:J5"/>
    <mergeCell ref="D15:E15"/>
    <mergeCell ref="B15:C15"/>
    <mergeCell ref="H8:J8"/>
    <mergeCell ref="H7:J7"/>
    <mergeCell ref="C58:D58"/>
    <mergeCell ref="C59:D59"/>
    <mergeCell ref="B56:B57"/>
    <mergeCell ref="F54:G54"/>
    <mergeCell ref="F55:G55"/>
    <mergeCell ref="B52:B55"/>
    <mergeCell ref="C52:C53"/>
    <mergeCell ref="C54:C55"/>
    <mergeCell ref="G16:J16"/>
    <mergeCell ref="B16:F16"/>
    <mergeCell ref="F50:G50"/>
    <mergeCell ref="B36:D36"/>
    <mergeCell ref="C33:D33"/>
    <mergeCell ref="C35:D35"/>
    <mergeCell ref="B22:B23"/>
    <mergeCell ref="C22:D22"/>
    <mergeCell ref="C23:D23"/>
    <mergeCell ref="B32:D32"/>
    <mergeCell ref="B33:B35"/>
    <mergeCell ref="C34:D34"/>
    <mergeCell ref="B37:B38"/>
    <mergeCell ref="C37:D37"/>
    <mergeCell ref="C38:D38"/>
    <mergeCell ref="B25:D25"/>
    <mergeCell ref="B28:D28"/>
    <mergeCell ref="B30:D30"/>
    <mergeCell ref="B17:D18"/>
    <mergeCell ref="I20:I21"/>
    <mergeCell ref="I18:J18"/>
    <mergeCell ref="G18:H18"/>
    <mergeCell ref="G17:H17"/>
    <mergeCell ref="I17:J17"/>
    <mergeCell ref="E17:F17"/>
    <mergeCell ref="E18:F18"/>
    <mergeCell ref="B64:J64"/>
    <mergeCell ref="B50:B51"/>
    <mergeCell ref="C50:D50"/>
    <mergeCell ref="C51:D51"/>
    <mergeCell ref="B62:J62"/>
    <mergeCell ref="B63:J63"/>
    <mergeCell ref="B60:D60"/>
    <mergeCell ref="E60:I60"/>
    <mergeCell ref="C56:D56"/>
    <mergeCell ref="C57:D57"/>
    <mergeCell ref="F51:G51"/>
    <mergeCell ref="F56:G56"/>
    <mergeCell ref="F57:G57"/>
    <mergeCell ref="F52:G52"/>
    <mergeCell ref="F53:G53"/>
    <mergeCell ref="B58:B59"/>
    <mergeCell ref="I48:I49"/>
    <mergeCell ref="B45:D45"/>
    <mergeCell ref="B40:D40"/>
    <mergeCell ref="C44:D44"/>
    <mergeCell ref="B46:D46"/>
    <mergeCell ref="B41:B42"/>
    <mergeCell ref="B43:B44"/>
    <mergeCell ref="C41:D41"/>
    <mergeCell ref="C42:D42"/>
    <mergeCell ref="C43:D43"/>
    <mergeCell ref="F48:H48"/>
    <mergeCell ref="B48:D49"/>
    <mergeCell ref="E48:E49"/>
    <mergeCell ref="J48:J49"/>
    <mergeCell ref="B39:D39"/>
    <mergeCell ref="J1:K1"/>
    <mergeCell ref="B31:D31"/>
    <mergeCell ref="B20:D21"/>
    <mergeCell ref="F20:H20"/>
    <mergeCell ref="B24:D24"/>
    <mergeCell ref="G10:K10"/>
    <mergeCell ref="B26:D26"/>
    <mergeCell ref="B27:D27"/>
    <mergeCell ref="A2:K2"/>
    <mergeCell ref="B29:D29"/>
    <mergeCell ref="H3:K3"/>
    <mergeCell ref="E20:E21"/>
    <mergeCell ref="J20:J21"/>
    <mergeCell ref="E46:I46"/>
  </mergeCells>
  <phoneticPr fontId="1"/>
  <conditionalFormatting sqref="E22:E45 E50:E59">
    <cfRule type="cellIs" dxfId="1" priority="2" operator="lessThanOrEqual">
      <formula>0.8</formula>
    </cfRule>
  </conditionalFormatting>
  <conditionalFormatting sqref="J22:J46 J50:J60">
    <cfRule type="containsErrors" dxfId="0" priority="3">
      <formula>ISERROR(J22)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scale="57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リスト!$A$3:$A$4</xm:f>
          </x14:formula1>
          <xm:sqref>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H11" sqref="H11"/>
    </sheetView>
  </sheetViews>
  <sheetFormatPr defaultRowHeight="13.2" x14ac:dyDescent="0.2"/>
  <cols>
    <col min="2" max="2" width="22.6640625" bestFit="1" customWidth="1"/>
    <col min="4" max="4" width="14" customWidth="1"/>
  </cols>
  <sheetData>
    <row r="1" spans="1:4" x14ac:dyDescent="0.2">
      <c r="D1">
        <f>SUM(D3:D77)</f>
        <v>0</v>
      </c>
    </row>
    <row r="2" spans="1:4" x14ac:dyDescent="0.2">
      <c r="D2" t="s">
        <v>94</v>
      </c>
    </row>
    <row r="3" spans="1:4" x14ac:dyDescent="0.2">
      <c r="A3" s="14" t="s">
        <v>82</v>
      </c>
      <c r="B3" s="14" t="s">
        <v>86</v>
      </c>
      <c r="D3">
        <f>請求書様式!E22*請求書様式!H22</f>
        <v>0</v>
      </c>
    </row>
    <row r="4" spans="1:4" x14ac:dyDescent="0.2">
      <c r="A4" s="14" t="s">
        <v>83</v>
      </c>
      <c r="B4" s="14" t="s">
        <v>85</v>
      </c>
      <c r="D4">
        <f>請求書様式!E23*請求書様式!H23</f>
        <v>0</v>
      </c>
    </row>
    <row r="5" spans="1:4" x14ac:dyDescent="0.2">
      <c r="A5" s="13"/>
      <c r="B5" s="13" t="s">
        <v>85</v>
      </c>
      <c r="D5">
        <f>請求書様式!E24*請求書様式!H24</f>
        <v>0</v>
      </c>
    </row>
    <row r="6" spans="1:4" x14ac:dyDescent="0.2">
      <c r="A6" s="13"/>
      <c r="B6" s="13"/>
      <c r="D6">
        <f>請求書様式!E25*請求書様式!H25</f>
        <v>0</v>
      </c>
    </row>
    <row r="7" spans="1:4" x14ac:dyDescent="0.2">
      <c r="D7">
        <f>請求書様式!E26*請求書様式!H26</f>
        <v>0</v>
      </c>
    </row>
    <row r="8" spans="1:4" x14ac:dyDescent="0.2">
      <c r="D8">
        <f>請求書様式!E27*請求書様式!H27</f>
        <v>0</v>
      </c>
    </row>
    <row r="9" spans="1:4" x14ac:dyDescent="0.2">
      <c r="D9">
        <f>請求書様式!E28*請求書様式!H28</f>
        <v>0</v>
      </c>
    </row>
    <row r="10" spans="1:4" x14ac:dyDescent="0.2">
      <c r="D10">
        <f>請求書様式!E29*請求書様式!H29</f>
        <v>0</v>
      </c>
    </row>
    <row r="11" spans="1:4" x14ac:dyDescent="0.2">
      <c r="D11">
        <f>請求書様式!E30*請求書様式!H30</f>
        <v>0</v>
      </c>
    </row>
    <row r="12" spans="1:4" x14ac:dyDescent="0.2">
      <c r="D12">
        <f>請求書様式!E31*請求書様式!H31</f>
        <v>0</v>
      </c>
    </row>
    <row r="13" spans="1:4" x14ac:dyDescent="0.2">
      <c r="D13">
        <f>請求書様式!E32*請求書様式!H32</f>
        <v>0</v>
      </c>
    </row>
    <row r="14" spans="1:4" x14ac:dyDescent="0.2">
      <c r="D14">
        <f>請求書様式!E33*請求書様式!H33</f>
        <v>0</v>
      </c>
    </row>
    <row r="15" spans="1:4" x14ac:dyDescent="0.2">
      <c r="D15">
        <f>請求書様式!E34*請求書様式!H34</f>
        <v>0</v>
      </c>
    </row>
    <row r="16" spans="1:4" x14ac:dyDescent="0.2">
      <c r="D16">
        <f>請求書様式!E35*請求書様式!H35</f>
        <v>0</v>
      </c>
    </row>
    <row r="17" spans="4:4" x14ac:dyDescent="0.2">
      <c r="D17">
        <f>請求書様式!E36*請求書様式!H36</f>
        <v>0</v>
      </c>
    </row>
    <row r="18" spans="4:4" x14ac:dyDescent="0.2">
      <c r="D18">
        <f>請求書様式!E37*請求書様式!H37</f>
        <v>0</v>
      </c>
    </row>
    <row r="19" spans="4:4" x14ac:dyDescent="0.2">
      <c r="D19">
        <f>請求書様式!E38*請求書様式!H38</f>
        <v>0</v>
      </c>
    </row>
    <row r="20" spans="4:4" x14ac:dyDescent="0.2">
      <c r="D20">
        <f>請求書様式!E39*請求書様式!H39</f>
        <v>0</v>
      </c>
    </row>
    <row r="21" spans="4:4" x14ac:dyDescent="0.2">
      <c r="D21">
        <f>請求書様式!E40*請求書様式!H40</f>
        <v>0</v>
      </c>
    </row>
    <row r="22" spans="4:4" x14ac:dyDescent="0.2">
      <c r="D22">
        <f>請求書様式!E41*請求書様式!H41</f>
        <v>0</v>
      </c>
    </row>
    <row r="23" spans="4:4" x14ac:dyDescent="0.2">
      <c r="D23">
        <f>請求書様式!E42*請求書様式!H42</f>
        <v>0</v>
      </c>
    </row>
    <row r="24" spans="4:4" x14ac:dyDescent="0.2">
      <c r="D24">
        <f>請求書様式!E43*請求書様式!H43</f>
        <v>0</v>
      </c>
    </row>
    <row r="25" spans="4:4" x14ac:dyDescent="0.2">
      <c r="D25">
        <f>請求書様式!E44*請求書様式!H44</f>
        <v>0</v>
      </c>
    </row>
    <row r="26" spans="4:4" x14ac:dyDescent="0.2">
      <c r="D26">
        <f>請求書様式!E45*請求書様式!H45</f>
        <v>0</v>
      </c>
    </row>
    <row r="27" spans="4:4" x14ac:dyDescent="0.2">
      <c r="D27">
        <f>請求書様式!E50*請求書様式!H50</f>
        <v>0</v>
      </c>
    </row>
    <row r="28" spans="4:4" x14ac:dyDescent="0.2">
      <c r="D28">
        <f>請求書様式!E51*請求書様式!H51</f>
        <v>0</v>
      </c>
    </row>
    <row r="29" spans="4:4" x14ac:dyDescent="0.2">
      <c r="D29">
        <f>請求書様式!E52*請求書様式!H52</f>
        <v>0</v>
      </c>
    </row>
    <row r="30" spans="4:4" x14ac:dyDescent="0.2">
      <c r="D30">
        <f>請求書様式!E53*請求書様式!H53</f>
        <v>0</v>
      </c>
    </row>
    <row r="31" spans="4:4" x14ac:dyDescent="0.2">
      <c r="D31">
        <f>請求書様式!E54*請求書様式!H54</f>
        <v>0</v>
      </c>
    </row>
    <row r="32" spans="4:4" x14ac:dyDescent="0.2">
      <c r="D32">
        <f>請求書様式!E55*請求書様式!H55</f>
        <v>0</v>
      </c>
    </row>
    <row r="33" spans="4:4" x14ac:dyDescent="0.2">
      <c r="D33">
        <f>請求書様式!E56*請求書様式!H56</f>
        <v>0</v>
      </c>
    </row>
    <row r="34" spans="4:4" x14ac:dyDescent="0.2">
      <c r="D34">
        <f>請求書様式!E57*請求書様式!H57</f>
        <v>0</v>
      </c>
    </row>
    <row r="35" spans="4:4" x14ac:dyDescent="0.2">
      <c r="D35">
        <f>請求書様式!E58*請求書様式!H58</f>
        <v>0</v>
      </c>
    </row>
    <row r="36" spans="4:4" x14ac:dyDescent="0.2">
      <c r="D36">
        <f>請求書様式!E59*請求書様式!H59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請求書様式</vt:lpstr>
      <vt:lpstr>リスト</vt:lpstr>
      <vt:lpstr>請求書様式!Print_Area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kodaira</dc:creator>
  <cp:lastModifiedBy>user</cp:lastModifiedBy>
  <cp:lastPrinted>2024-10-24T05:57:07Z</cp:lastPrinted>
  <dcterms:created xsi:type="dcterms:W3CDTF">1997-01-08T22:48:59Z</dcterms:created>
  <dcterms:modified xsi:type="dcterms:W3CDTF">2024-10-24T06:11:51Z</dcterms:modified>
</cp:coreProperties>
</file>