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1_政策秘書係\2023年度\15政策50統計\100_統計\01_各種統計書\00_須坂市の統計(毎年発行）\令和５年版（2023年）\02_配付用\Excel (HP用）\"/>
    </mc:Choice>
  </mc:AlternateContent>
  <bookViews>
    <workbookView xWindow="0" yWindow="0" windowWidth="20490" windowHeight="7530" tabRatio="745"/>
  </bookViews>
  <sheets>
    <sheet name="目次" sheetId="9" r:id="rId1"/>
    <sheet name="１当初予算" sheetId="1" r:id="rId2"/>
    <sheet name="２決算額" sheetId="2" r:id="rId3"/>
    <sheet name="３決算額の推移" sheetId="3" r:id="rId4"/>
    <sheet name="４市税の収入状況" sheetId="4" r:id="rId5"/>
    <sheet name="５一般会計の経費別決算額" sheetId="5" r:id="rId6"/>
    <sheet name="６市有財産" sheetId="6" r:id="rId7"/>
    <sheet name="７市債の状況" sheetId="7" r:id="rId8"/>
  </sheets>
  <definedNames>
    <definedName name="_xlnm.Print_Area" localSheetId="1">'１当初予算'!$A$1:$H$51</definedName>
    <definedName name="_xlnm.Print_Area" localSheetId="2">'２決算額'!$A$1:$H$31</definedName>
    <definedName name="_xlnm.Print_Area" localSheetId="3">'３決算額の推移'!$A$1:$E$17</definedName>
    <definedName name="_xlnm.Print_Area" localSheetId="4">'４市税の収入状況'!$A$1:$P$26</definedName>
    <definedName name="_xlnm.Print_Area" localSheetId="5">'５一般会計の経費別決算額'!$A$1:$M$18</definedName>
    <definedName name="_xlnm.Print_Area" localSheetId="6">'６市有財産'!$A$1:$K$18</definedName>
    <definedName name="_xlnm.Print_Area" localSheetId="7">'７市債の状況'!$A$1:$H$32</definedName>
  </definedNames>
  <calcPr calcId="162913"/>
</workbook>
</file>

<file path=xl/calcChain.xml><?xml version="1.0" encoding="utf-8"?>
<calcChain xmlns="http://schemas.openxmlformats.org/spreadsheetml/2006/main">
  <c r="G27" i="7" l="1"/>
  <c r="F27" i="7"/>
  <c r="E27" i="7"/>
  <c r="G24" i="7"/>
  <c r="F24" i="7"/>
  <c r="E24" i="7"/>
  <c r="G9" i="7"/>
  <c r="G31" i="7" s="1"/>
  <c r="F9" i="7"/>
  <c r="F31" i="7" s="1"/>
  <c r="E9" i="7"/>
  <c r="E31" i="7" s="1"/>
  <c r="L17" i="5"/>
  <c r="J17" i="5"/>
  <c r="H17" i="5"/>
  <c r="F17" i="5"/>
  <c r="D17" i="5" s="1"/>
  <c r="B50" i="1"/>
  <c r="G50" i="1" s="1"/>
  <c r="G49" i="1"/>
  <c r="F49" i="1"/>
  <c r="C49" i="1"/>
  <c r="G48" i="1"/>
  <c r="F48" i="1"/>
  <c r="C48" i="1"/>
  <c r="G47" i="1"/>
  <c r="F47" i="1"/>
  <c r="C47" i="1"/>
  <c r="G46" i="1"/>
  <c r="F46" i="1"/>
  <c r="C46" i="1"/>
  <c r="G45" i="1"/>
  <c r="F45" i="1"/>
  <c r="C45" i="1"/>
  <c r="G44" i="1"/>
  <c r="F44" i="1"/>
  <c r="C44" i="1"/>
  <c r="G43" i="1"/>
  <c r="F43" i="1"/>
  <c r="C43" i="1"/>
  <c r="G42" i="1"/>
  <c r="F42" i="1"/>
  <c r="C42" i="1"/>
  <c r="G41" i="1"/>
  <c r="F41" i="1"/>
  <c r="C41" i="1"/>
  <c r="G40" i="1"/>
  <c r="F40" i="1"/>
  <c r="C40" i="1"/>
  <c r="G39" i="1"/>
  <c r="F39" i="1"/>
  <c r="C39" i="1"/>
  <c r="G38" i="1"/>
  <c r="F38" i="1"/>
  <c r="C38" i="1"/>
  <c r="B31" i="1"/>
  <c r="G31" i="1" s="1"/>
  <c r="G30" i="1"/>
  <c r="F30" i="1"/>
  <c r="C30" i="1"/>
  <c r="G29" i="1"/>
  <c r="F29" i="1"/>
  <c r="C29" i="1"/>
  <c r="G28" i="1"/>
  <c r="F28" i="1"/>
  <c r="C28" i="1"/>
  <c r="G27" i="1"/>
  <c r="F27" i="1"/>
  <c r="C27" i="1"/>
  <c r="G26" i="1"/>
  <c r="F26" i="1"/>
  <c r="C26" i="1"/>
  <c r="G25" i="1"/>
  <c r="F25" i="1"/>
  <c r="C25" i="1"/>
  <c r="G24" i="1"/>
  <c r="F24" i="1"/>
  <c r="C24" i="1"/>
  <c r="G23" i="1"/>
  <c r="F23" i="1"/>
  <c r="C23" i="1"/>
  <c r="G22" i="1"/>
  <c r="F22" i="1"/>
  <c r="C22" i="1"/>
  <c r="G21" i="1"/>
  <c r="F21" i="1"/>
  <c r="C21" i="1"/>
  <c r="G20" i="1"/>
  <c r="F20" i="1"/>
  <c r="C20" i="1"/>
  <c r="G19" i="1"/>
  <c r="F19" i="1"/>
  <c r="C19" i="1"/>
  <c r="G18" i="1"/>
  <c r="F18" i="1"/>
  <c r="C18" i="1"/>
  <c r="G17" i="1"/>
  <c r="F17" i="1"/>
  <c r="C17" i="1"/>
  <c r="G16" i="1"/>
  <c r="F16" i="1"/>
  <c r="C16" i="1"/>
  <c r="G15" i="1"/>
  <c r="F15" i="1"/>
  <c r="C15" i="1"/>
  <c r="G14" i="1"/>
  <c r="F14" i="1"/>
  <c r="C14" i="1"/>
  <c r="G13" i="1"/>
  <c r="F13" i="1"/>
  <c r="C13" i="1"/>
  <c r="G12" i="1"/>
  <c r="F12" i="1"/>
  <c r="C12" i="1"/>
  <c r="G11" i="1"/>
  <c r="F11" i="1"/>
  <c r="C11" i="1"/>
  <c r="G10" i="1"/>
  <c r="F10" i="1"/>
  <c r="C10" i="1"/>
  <c r="G9" i="1"/>
  <c r="F9" i="1"/>
  <c r="C9" i="1"/>
  <c r="C31" i="1" s="1"/>
  <c r="C50" i="1" l="1"/>
  <c r="F50" i="1"/>
  <c r="F31" i="1"/>
</calcChain>
</file>

<file path=xl/sharedStrings.xml><?xml version="1.0" encoding="utf-8"?>
<sst xmlns="http://schemas.openxmlformats.org/spreadsheetml/2006/main" count="331" uniqueCount="171">
  <si>
    <t>(1) 歳入</t>
  </si>
  <si>
    <t>款</t>
  </si>
  <si>
    <t>比較</t>
  </si>
  <si>
    <t>構成比</t>
  </si>
  <si>
    <t>Ａ－Ｂ</t>
  </si>
  <si>
    <t>増減率</t>
  </si>
  <si>
    <t>地方譲与税</t>
  </si>
  <si>
    <t>利子割交付金</t>
  </si>
  <si>
    <t>ゴルフ場利用税交付金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</si>
  <si>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</si>
  <si>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</si>
  <si>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</si>
  <si>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</si>
  <si>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</si>
  <si>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</si>
  <si>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</si>
  <si>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</si>
  <si>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合　　　計</t>
  </si>
  <si>
    <t>(2) 歳出</t>
  </si>
  <si>
    <t>議　会　費</t>
  </si>
  <si>
    <t>総　務　費</t>
  </si>
  <si>
    <t>民　生　費</t>
  </si>
  <si>
    <t>衛　生　費</t>
  </si>
  <si>
    <t>労　働　費</t>
  </si>
  <si>
    <t>農林水産業費</t>
  </si>
  <si>
    <t>商　工　費</t>
  </si>
  <si>
    <t>土　木　費</t>
  </si>
  <si>
    <t>消　防　費</t>
  </si>
  <si>
    <t>教　育　費</t>
  </si>
  <si>
    <t>公　債　費</t>
  </si>
  <si>
    <t>予　備　費</t>
  </si>
  <si>
    <t>合　　計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</si>
  <si>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</si>
  <si>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phoneticPr fontId="2"/>
  </si>
  <si>
    <t>配当割交付金</t>
    <rPh sb="0" eb="2">
      <t>ハイトウ</t>
    </rPh>
    <rPh sb="2" eb="3">
      <t>ワ</t>
    </rPh>
    <phoneticPr fontId="2"/>
  </si>
  <si>
    <t>地方消費税交付金</t>
  </si>
  <si>
    <t>年度</t>
  </si>
  <si>
    <t>歳入決算額</t>
  </si>
  <si>
    <t>歳出決算額</t>
  </si>
  <si>
    <t>軽自動車税</t>
  </si>
  <si>
    <t>市たばこ税</t>
  </si>
  <si>
    <t>入湯税</t>
  </si>
  <si>
    <t>総　　数</t>
  </si>
  <si>
    <t>人件費</t>
  </si>
  <si>
    <t>物件費</t>
  </si>
  <si>
    <t>投資的経費</t>
  </si>
  <si>
    <t>その他</t>
  </si>
  <si>
    <t>行政財産</t>
  </si>
  <si>
    <t>普通財産</t>
  </si>
  <si>
    <t>公用財産</t>
  </si>
  <si>
    <t>公共用財産</t>
  </si>
  <si>
    <t>土地</t>
  </si>
  <si>
    <t>建物</t>
  </si>
  <si>
    <t>山林</t>
  </si>
  <si>
    <t>面積</t>
  </si>
  <si>
    <t>区　　分</t>
  </si>
  <si>
    <t>発行高</t>
  </si>
  <si>
    <t>償還高</t>
  </si>
  <si>
    <t>残　高</t>
  </si>
  <si>
    <t>2　災害復旧債</t>
  </si>
  <si>
    <t>3　その他</t>
  </si>
  <si>
    <t>配当割交付金</t>
  </si>
  <si>
    <t>株式等譲渡所得割交付金</t>
    <rPh sb="2" eb="3">
      <t>トウ</t>
    </rPh>
    <phoneticPr fontId="2"/>
  </si>
  <si>
    <t>単位：千円</t>
    <phoneticPr fontId="2"/>
  </si>
  <si>
    <t>-</t>
  </si>
  <si>
    <t>災害復旧費</t>
    <phoneticPr fontId="2"/>
  </si>
  <si>
    <r>
      <t>単位：m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（立木の推定量のみm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）</t>
    </r>
    <rPh sb="6" eb="7">
      <t>タ</t>
    </rPh>
    <rPh sb="7" eb="8">
      <t>キ</t>
    </rPh>
    <rPh sb="9" eb="11">
      <t>スイテイ</t>
    </rPh>
    <rPh sb="11" eb="12">
      <t>リョウ</t>
    </rPh>
    <phoneticPr fontId="2"/>
  </si>
  <si>
    <t>（資料）財政課</t>
    <rPh sb="1" eb="3">
      <t>シリョウ</t>
    </rPh>
    <phoneticPr fontId="2"/>
  </si>
  <si>
    <t>（資料）税務課</t>
    <rPh sb="1" eb="3">
      <t>シリョウ</t>
    </rPh>
    <phoneticPr fontId="2"/>
  </si>
  <si>
    <t>現年
課税分</t>
    <phoneticPr fontId="2"/>
  </si>
  <si>
    <t>個人
市民税</t>
    <phoneticPr fontId="2"/>
  </si>
  <si>
    <t>法人
市民税</t>
    <phoneticPr fontId="2"/>
  </si>
  <si>
    <t>固定
資産税</t>
    <phoneticPr fontId="2"/>
  </si>
  <si>
    <t>特別
土地
保有税</t>
    <phoneticPr fontId="2"/>
  </si>
  <si>
    <t>都市
計画税</t>
    <phoneticPr fontId="2"/>
  </si>
  <si>
    <t>滞納
繰越分</t>
    <phoneticPr fontId="2"/>
  </si>
  <si>
    <t>年度</t>
    <rPh sb="0" eb="2">
      <t>ネンド</t>
    </rPh>
    <phoneticPr fontId="2"/>
  </si>
  <si>
    <t>予算額　Ｂ</t>
  </si>
  <si>
    <t>３　一般会計歳入歳出決算額の推移</t>
    <phoneticPr fontId="2"/>
  </si>
  <si>
    <t>４　市税の収入状況</t>
    <phoneticPr fontId="2"/>
  </si>
  <si>
    <t>５　一般会計の経費別決算額状況</t>
    <phoneticPr fontId="2"/>
  </si>
  <si>
    <t>６　市有財産の状況（普通会計）</t>
    <phoneticPr fontId="2"/>
  </si>
  <si>
    <t>７　市債の状況（一般会計）</t>
    <phoneticPr fontId="2"/>
  </si>
  <si>
    <t>合　　　計</t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</si>
  <si>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</si>
  <si>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</si>
  <si>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環境性能割
(軽自)</t>
    <rPh sb="0" eb="5">
      <t>カンキョウセイノウワリ</t>
    </rPh>
    <rPh sb="7" eb="9">
      <t>ケイジ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</si>
  <si>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</si>
  <si>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2"/>
  </si>
  <si>
    <t>予算額　Ａ</t>
    <phoneticPr fontId="2"/>
  </si>
  <si>
    <t>(千円)</t>
    <rPh sb="1" eb="3">
      <t>センエン</t>
    </rPh>
    <phoneticPr fontId="2"/>
  </si>
  <si>
    <t>(％)</t>
    <phoneticPr fontId="2"/>
  </si>
  <si>
    <t>（１）歳入</t>
    <rPh sb="3" eb="5">
      <t>サイニュウ</t>
    </rPh>
    <phoneticPr fontId="2"/>
  </si>
  <si>
    <t>（２）歳出</t>
    <rPh sb="3" eb="5">
      <t>サイシュツ</t>
    </rPh>
    <phoneticPr fontId="2"/>
  </si>
  <si>
    <t>金額</t>
    <rPh sb="0" eb="2">
      <t>キンガク</t>
    </rPh>
    <phoneticPr fontId="2"/>
  </si>
  <si>
    <t>合計</t>
    <phoneticPr fontId="2"/>
  </si>
  <si>
    <r>
      <rPr>
        <sz val="7.5"/>
        <rFont val="ＭＳ ゴシック"/>
        <family val="3"/>
        <charset val="128"/>
      </rPr>
      <t>決算額</t>
    </r>
    <r>
      <rPr>
        <sz val="7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(千円)</t>
    </r>
    <rPh sb="5" eb="7">
      <t>センエン</t>
    </rPh>
    <phoneticPr fontId="2"/>
  </si>
  <si>
    <r>
      <rPr>
        <sz val="7.5"/>
        <rFont val="ＭＳ ゴシック"/>
        <family val="3"/>
        <charset val="128"/>
      </rPr>
      <t>収納率</t>
    </r>
    <r>
      <rPr>
        <sz val="7"/>
        <rFont val="ＭＳ ゴシック"/>
        <family val="3"/>
        <charset val="128"/>
      </rPr>
      <t xml:space="preserve">
(％)</t>
    </r>
    <phoneticPr fontId="2"/>
  </si>
  <si>
    <t>構成比</t>
    <phoneticPr fontId="2"/>
  </si>
  <si>
    <t>金　額</t>
    <phoneticPr fontId="2"/>
  </si>
  <si>
    <t>立木の
推定量</t>
    <phoneticPr fontId="2"/>
  </si>
  <si>
    <t>残高</t>
    <rPh sb="0" eb="2">
      <t>ザンダカ</t>
    </rPh>
    <phoneticPr fontId="2"/>
  </si>
  <si>
    <t>1　普通債</t>
  </si>
  <si>
    <t>(1) 土　　木</t>
  </si>
  <si>
    <t>(2) 農　　林</t>
  </si>
  <si>
    <t>(3) 教　　育</t>
  </si>
  <si>
    <t>(4) 公営住宅</t>
  </si>
  <si>
    <t>(5) 民　　生</t>
  </si>
  <si>
    <t>(7) 保健衛生</t>
  </si>
  <si>
    <t>(8) 水　　道</t>
  </si>
  <si>
    <t>(9) 清　　掃</t>
  </si>
  <si>
    <t>(㍻24)</t>
  </si>
  <si>
    <t>(㍻26)</t>
  </si>
  <si>
    <t>(㍻27)</t>
  </si>
  <si>
    <t>(㍻28)</t>
  </si>
  <si>
    <t>(㍻29)</t>
  </si>
  <si>
    <t>(㍻30)</t>
  </si>
  <si>
    <t>市税</t>
  </si>
  <si>
    <t>寄附金</t>
  </si>
  <si>
    <t>繰入金</t>
  </si>
  <si>
    <t>繰越金</t>
  </si>
  <si>
    <t>諸収入</t>
  </si>
  <si>
    <t>市債</t>
  </si>
  <si>
    <t>交付金
(固定)</t>
    <rPh sb="0" eb="3">
      <t>コウフキン</t>
    </rPh>
    <rPh sb="5" eb="7">
      <t>コテイ</t>
    </rPh>
    <phoneticPr fontId="2"/>
  </si>
  <si>
    <t>収納率
(％)</t>
  </si>
  <si>
    <t>(㍻25)</t>
  </si>
  <si>
    <t>(㍻31･㋿1)</t>
  </si>
  <si>
    <t>(㋿2)</t>
    <phoneticPr fontId="2"/>
  </si>
  <si>
    <t>2019年度</t>
    <rPh sb="4" eb="6">
      <t>ネンド</t>
    </rPh>
    <phoneticPr fontId="2"/>
  </si>
  <si>
    <t>(令和元年度)</t>
    <rPh sb="1" eb="3">
      <t>レイワ</t>
    </rPh>
    <rPh sb="3" eb="4">
      <t>モト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</si>
  <si>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</si>
  <si>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(1) 市民税等減税補てん債</t>
    <phoneticPr fontId="2"/>
  </si>
  <si>
    <t>(2) 臨時財政対策債</t>
    <phoneticPr fontId="2"/>
  </si>
  <si>
    <t>(3) 減収補てん債</t>
    <rPh sb="4" eb="6">
      <t>ゲンシュウ</t>
    </rPh>
    <rPh sb="6" eb="7">
      <t>ホ</t>
    </rPh>
    <rPh sb="9" eb="10">
      <t>サイ</t>
    </rPh>
    <phoneticPr fontId="2"/>
  </si>
  <si>
    <t>(10) 消　　防</t>
    <phoneticPr fontId="2"/>
  </si>
  <si>
    <t>(11) 同和対策住宅新築資金等貸付金</t>
    <phoneticPr fontId="2"/>
  </si>
  <si>
    <t>(12) 労　　働</t>
    <phoneticPr fontId="2"/>
  </si>
  <si>
    <t>(13) 商　　工</t>
    <phoneticPr fontId="2"/>
  </si>
  <si>
    <t>(14) 総　　務</t>
    <phoneticPr fontId="2"/>
  </si>
  <si>
    <t>(15) 辺　　地</t>
    <phoneticPr fontId="2"/>
  </si>
  <si>
    <t>2022年度（令和４年度）</t>
    <rPh sb="7" eb="9">
      <t>レイワ</t>
    </rPh>
    <rPh sb="10" eb="12">
      <t>ネンド</t>
    </rPh>
    <phoneticPr fontId="2"/>
  </si>
  <si>
    <t>2020年度</t>
    <rPh sb="4" eb="6">
      <t>ネンド</t>
    </rPh>
    <phoneticPr fontId="2"/>
  </si>
  <si>
    <t>(令和２年度)</t>
    <rPh sb="1" eb="3">
      <t>レイワ</t>
    </rPh>
    <phoneticPr fontId="2"/>
  </si>
  <si>
    <t>-</t>
    <phoneticPr fontId="2"/>
  </si>
  <si>
    <t>【16】財政</t>
    <rPh sb="4" eb="6">
      <t>ザイセイ</t>
    </rPh>
    <phoneticPr fontId="28"/>
  </si>
  <si>
    <t>番号</t>
    <rPh sb="0" eb="2">
      <t>バンゴウ</t>
    </rPh>
    <phoneticPr fontId="2"/>
  </si>
  <si>
    <t>統　　　計　　　表</t>
    <rPh sb="0" eb="1">
      <t>オサム</t>
    </rPh>
    <rPh sb="4" eb="5">
      <t>ケイ</t>
    </rPh>
    <rPh sb="8" eb="9">
      <t>ヒョウ</t>
    </rPh>
    <phoneticPr fontId="2"/>
  </si>
  <si>
    <t>１</t>
    <phoneticPr fontId="2"/>
  </si>
  <si>
    <t>２</t>
    <phoneticPr fontId="2"/>
  </si>
  <si>
    <t>３</t>
    <phoneticPr fontId="2"/>
  </si>
  <si>
    <t>一般会計歳入歳出決算額の推移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ケッサン</t>
    </rPh>
    <rPh sb="10" eb="11">
      <t>ガク</t>
    </rPh>
    <rPh sb="12" eb="14">
      <t>スイイ</t>
    </rPh>
    <phoneticPr fontId="2"/>
  </si>
  <si>
    <t>４</t>
  </si>
  <si>
    <t>市税の収入状況</t>
    <phoneticPr fontId="2"/>
  </si>
  <si>
    <t>５</t>
  </si>
  <si>
    <t>一般会計の経費別決算額状況</t>
    <phoneticPr fontId="2"/>
  </si>
  <si>
    <t>６</t>
  </si>
  <si>
    <t>市有財産の状況</t>
    <phoneticPr fontId="2"/>
  </si>
  <si>
    <t>７</t>
  </si>
  <si>
    <t>市債の状況</t>
    <phoneticPr fontId="2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</si>
  <si>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2"/>
  </si>
  <si>
    <t>須坂市の統計　2023年版(令和５年版)</t>
    <rPh sb="17" eb="19">
      <t>ネンバン</t>
    </rPh>
    <phoneticPr fontId="2"/>
  </si>
  <si>
    <t>須坂市の統計　2023年版(令和５年版)</t>
    <phoneticPr fontId="2"/>
  </si>
  <si>
    <t>１　2023年度（令和５年度）一般会計当初予算額</t>
    <rPh sb="9" eb="11">
      <t>レイワ</t>
    </rPh>
    <rPh sb="12" eb="14">
      <t>ネンド</t>
    </rPh>
    <phoneticPr fontId="2"/>
  </si>
  <si>
    <t>2023年度（令和５年度）</t>
    <rPh sb="7" eb="9">
      <t>レイワ</t>
    </rPh>
    <rPh sb="10" eb="12">
      <t>ネンド</t>
    </rPh>
    <phoneticPr fontId="2"/>
  </si>
  <si>
    <t>２　2022年度（令和４年度）一般会計款別決算額</t>
    <rPh sb="9" eb="11">
      <t>レイワ</t>
    </rPh>
    <rPh sb="12" eb="14">
      <t>ネンド</t>
    </rPh>
    <rPh sb="13" eb="14">
      <t>ド</t>
    </rPh>
    <phoneticPr fontId="2"/>
  </si>
  <si>
    <t>(㋿4)</t>
    <phoneticPr fontId="2"/>
  </si>
  <si>
    <t>2021年度</t>
    <rPh sb="4" eb="6">
      <t>ネンド</t>
    </rPh>
    <phoneticPr fontId="2"/>
  </si>
  <si>
    <t>2022年度(令和４年度)</t>
    <rPh sb="4" eb="5">
      <t>ネン</t>
    </rPh>
    <rPh sb="5" eb="6">
      <t>ド</t>
    </rPh>
    <rPh sb="7" eb="9">
      <t>レイワ</t>
    </rPh>
    <rPh sb="10" eb="11">
      <t>ネン</t>
    </rPh>
    <rPh sb="11" eb="12">
      <t>ド</t>
    </rPh>
    <phoneticPr fontId="2"/>
  </si>
  <si>
    <t>(令和３年度)</t>
    <rPh sb="1" eb="3">
      <t>レイワ</t>
    </rPh>
    <phoneticPr fontId="2"/>
  </si>
  <si>
    <t>2023年度(令和５年度)一般会計当初予算額</t>
    <rPh sb="4" eb="6">
      <t>ネンド</t>
    </rPh>
    <rPh sb="7" eb="9">
      <t>レイワ</t>
    </rPh>
    <rPh sb="10" eb="12">
      <t>ネンド</t>
    </rPh>
    <rPh sb="13" eb="15">
      <t>イッパン</t>
    </rPh>
    <rPh sb="15" eb="17">
      <t>カイケイ</t>
    </rPh>
    <rPh sb="17" eb="19">
      <t>トウショ</t>
    </rPh>
    <rPh sb="19" eb="21">
      <t>ヨサン</t>
    </rPh>
    <rPh sb="21" eb="22">
      <t>ガク</t>
    </rPh>
    <phoneticPr fontId="2"/>
  </si>
  <si>
    <t>2022年度(令和４年度)一般会計款別決算額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</si>
</sst>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0_ "/>
    <numFmt numFmtId="177" formatCode="0.0_ "/>
    <numFmt numFmtId="178" formatCode="0.00;[Red]0.00"/>
    <numFmt numFmtId="179" formatCode="#,##0;&quot;△ &quot;#,##0"/>
    <numFmt numFmtId="180" formatCode="0.00;&quot;△ &quot;0.00"/>
    <numFmt numFmtId="181" formatCode="#,##0.00;&quot;△ &quot;#,##0.00"/>
    <numFmt numFmtId="182" formatCode="&quot;平成&quot;##&quot;年度&quot;"/>
    <numFmt numFmtId="183" formatCode="&quot;平成&quot;##&quot;_x000a_年度残高&quot;"/>
    <numFmt numFmtId="184" formatCode="0.0"/>
    <numFmt numFmtId="185" formatCode="&quot;平成&quot;##&quot;年&quot;"/>
    <numFmt numFmtId="186" formatCode="#,##0_);[Red]\(#,##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HGS創英角ﾎﾟｯﾌﾟ体"/>
      <family val="3"/>
      <charset val="128"/>
    </font>
    <font>
      <sz val="11"/>
      <color rgb="FF5DDA00"/>
      <name val="HG丸ｺﾞｼｯｸM-PRO"/>
      <family val="3"/>
      <charset val="128"/>
    </font>
    <font>
      <b/>
      <sz val="11"/>
      <color rgb="FF4FB8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7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7.5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8.5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4"/>
      <color theme="1"/>
      <name val="HGPｺﾞｼｯｸE"/>
      <family val="3"/>
      <charset val="128"/>
    </font>
    <font>
      <sz val="16"/>
      <color theme="1"/>
      <name val="HGｺﾞｼｯｸE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</cellStyleXfs>
  <cellXfs count="317">
    <xf numFmtId="0" fontId="0" fillId="0" borderId="0" xfId="0">
      <alignment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38" fontId="5" fillId="0" borderId="0" xfId="1" applyFont="1" applyFill="1">
      <alignment vertical="center"/>
    </xf>
    <xf numFmtId="176" fontId="5" fillId="0" borderId="0" xfId="0" applyNumberFormat="1" applyFont="1" applyFill="1" applyAlignment="1">
      <alignment horizontal="right" vertical="center"/>
    </xf>
    <xf numFmtId="176" fontId="0" fillId="0" borderId="0" xfId="0" applyNumberFormat="1" applyFill="1">
      <alignment vertical="center"/>
    </xf>
    <xf numFmtId="38" fontId="0" fillId="0" borderId="0" xfId="1" applyFont="1" applyFill="1">
      <alignment vertical="center"/>
    </xf>
    <xf numFmtId="0" fontId="3" fillId="0" borderId="0" xfId="0" applyFont="1" applyFill="1">
      <alignment vertical="center"/>
    </xf>
    <xf numFmtId="177" fontId="3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38" fontId="5" fillId="0" borderId="0" xfId="0" applyNumberFormat="1" applyFont="1" applyFill="1">
      <alignment vertical="center"/>
    </xf>
    <xf numFmtId="3" fontId="5" fillId="0" borderId="0" xfId="0" applyNumberFormat="1" applyFont="1" applyFill="1">
      <alignment vertical="center"/>
    </xf>
    <xf numFmtId="176" fontId="5" fillId="0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0" fillId="0" borderId="0" xfId="0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center" vertical="center"/>
    </xf>
    <xf numFmtId="3" fontId="9" fillId="0" borderId="20" xfId="0" applyNumberFormat="1" applyFont="1" applyFill="1" applyBorder="1" applyAlignment="1" applyProtection="1">
      <alignment horizontal="right" vertical="center"/>
      <protection locked="0"/>
    </xf>
    <xf numFmtId="178" fontId="9" fillId="0" borderId="21" xfId="0" applyNumberFormat="1" applyFont="1" applyFill="1" applyBorder="1" applyAlignment="1" applyProtection="1">
      <alignment vertical="center"/>
      <protection locked="0"/>
    </xf>
    <xf numFmtId="3" fontId="9" fillId="0" borderId="12" xfId="0" applyNumberFormat="1" applyFont="1" applyFill="1" applyBorder="1" applyAlignment="1">
      <alignment horizontal="right" vertical="center"/>
    </xf>
    <xf numFmtId="3" fontId="9" fillId="0" borderId="14" xfId="0" applyNumberFormat="1" applyFont="1" applyFill="1" applyBorder="1" applyAlignment="1">
      <alignment horizontal="right" vertical="center"/>
    </xf>
    <xf numFmtId="3" fontId="9" fillId="0" borderId="12" xfId="0" applyNumberFormat="1" applyFont="1" applyFill="1" applyBorder="1" applyAlignment="1">
      <alignment vertical="center"/>
    </xf>
    <xf numFmtId="3" fontId="9" fillId="0" borderId="14" xfId="0" applyNumberFormat="1" applyFont="1" applyFill="1" applyBorder="1" applyAlignment="1">
      <alignment vertical="center"/>
    </xf>
    <xf numFmtId="38" fontId="9" fillId="0" borderId="12" xfId="1" applyFont="1" applyFill="1" applyBorder="1" applyAlignment="1">
      <alignment vertical="center"/>
    </xf>
    <xf numFmtId="38" fontId="9" fillId="0" borderId="14" xfId="1" applyFont="1" applyFill="1" applyBorder="1" applyAlignment="1">
      <alignment vertical="center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>
      <alignment vertical="center"/>
    </xf>
    <xf numFmtId="38" fontId="9" fillId="0" borderId="13" xfId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 applyProtection="1">
      <alignment horizontal="right" vertical="center"/>
      <protection locked="0"/>
    </xf>
    <xf numFmtId="2" fontId="9" fillId="0" borderId="14" xfId="0" applyNumberFormat="1" applyFont="1" applyFill="1" applyBorder="1" applyAlignment="1" applyProtection="1">
      <alignment horizontal="right" vertical="center"/>
      <protection locked="0"/>
    </xf>
    <xf numFmtId="176" fontId="9" fillId="0" borderId="14" xfId="0" applyNumberFormat="1" applyFont="1" applyFill="1" applyBorder="1" applyAlignment="1" applyProtection="1">
      <alignment vertical="center"/>
      <protection locked="0"/>
    </xf>
    <xf numFmtId="176" fontId="9" fillId="0" borderId="19" xfId="0" applyNumberFormat="1" applyFont="1" applyFill="1" applyBorder="1" applyAlignment="1" applyProtection="1">
      <alignment vertical="center"/>
      <protection locked="0"/>
    </xf>
    <xf numFmtId="178" fontId="9" fillId="0" borderId="22" xfId="0" applyNumberFormat="1" applyFont="1" applyFill="1" applyBorder="1" applyAlignment="1" applyProtection="1">
      <alignment vertical="center"/>
      <protection locked="0"/>
    </xf>
    <xf numFmtId="38" fontId="9" fillId="0" borderId="17" xfId="1" applyFont="1" applyFill="1" applyBorder="1" applyAlignment="1">
      <alignment vertical="center"/>
    </xf>
    <xf numFmtId="38" fontId="9" fillId="0" borderId="19" xfId="1" applyFont="1" applyFill="1" applyBorder="1" applyAlignment="1">
      <alignment vertical="center"/>
    </xf>
    <xf numFmtId="38" fontId="9" fillId="0" borderId="18" xfId="1" applyFont="1" applyFill="1" applyBorder="1" applyAlignment="1">
      <alignment vertical="center"/>
    </xf>
    <xf numFmtId="38" fontId="9" fillId="0" borderId="9" xfId="1" applyFont="1" applyFill="1" applyBorder="1" applyAlignment="1" applyProtection="1">
      <alignment horizontal="right" vertical="center" shrinkToFit="1"/>
      <protection locked="0"/>
    </xf>
    <xf numFmtId="178" fontId="9" fillId="0" borderId="10" xfId="0" applyNumberFormat="1" applyFont="1" applyFill="1" applyBorder="1" applyAlignment="1" applyProtection="1">
      <alignment vertical="center" shrinkToFit="1"/>
      <protection locked="0"/>
    </xf>
    <xf numFmtId="179" fontId="9" fillId="0" borderId="10" xfId="1" applyNumberFormat="1" applyFont="1" applyFill="1" applyBorder="1" applyAlignment="1">
      <alignment horizontal="right" vertical="center" shrinkToFit="1"/>
    </xf>
    <xf numFmtId="180" fontId="9" fillId="0" borderId="11" xfId="0" applyNumberFormat="1" applyFont="1" applyFill="1" applyBorder="1" applyAlignment="1">
      <alignment horizontal="right" vertical="center" shrinkToFit="1"/>
    </xf>
    <xf numFmtId="3" fontId="9" fillId="0" borderId="12" xfId="0" applyNumberFormat="1" applyFont="1" applyFill="1" applyBorder="1" applyAlignment="1" applyProtection="1">
      <alignment vertical="center" shrinkToFit="1"/>
      <protection locked="0"/>
    </xf>
    <xf numFmtId="178" fontId="9" fillId="0" borderId="13" xfId="0" applyNumberFormat="1" applyFont="1" applyFill="1" applyBorder="1" applyAlignment="1" applyProtection="1">
      <alignment vertical="center" shrinkToFit="1"/>
      <protection locked="0"/>
    </xf>
    <xf numFmtId="179" fontId="9" fillId="0" borderId="13" xfId="1" applyNumberFormat="1" applyFont="1" applyFill="1" applyBorder="1" applyAlignment="1">
      <alignment horizontal="right" vertical="center" shrinkToFit="1"/>
    </xf>
    <xf numFmtId="180" fontId="9" fillId="0" borderId="14" xfId="0" applyNumberFormat="1" applyFont="1" applyFill="1" applyBorder="1" applyAlignment="1">
      <alignment horizontal="right" vertical="center" shrinkToFit="1"/>
    </xf>
    <xf numFmtId="3" fontId="9" fillId="0" borderId="12" xfId="0" applyNumberFormat="1" applyFont="1" applyFill="1" applyBorder="1" applyAlignment="1" applyProtection="1">
      <alignment horizontal="right" vertical="center" shrinkToFit="1"/>
      <protection locked="0"/>
    </xf>
    <xf numFmtId="38" fontId="9" fillId="0" borderId="12" xfId="1" applyFont="1" applyFill="1" applyBorder="1" applyAlignment="1" applyProtection="1">
      <alignment horizontal="right" vertical="center" shrinkToFit="1"/>
      <protection locked="0"/>
    </xf>
    <xf numFmtId="3" fontId="9" fillId="0" borderId="17" xfId="0" applyNumberFormat="1" applyFont="1" applyFill="1" applyBorder="1" applyAlignment="1" applyProtection="1">
      <alignment horizontal="right" vertical="center" shrinkToFit="1"/>
      <protection locked="0"/>
    </xf>
    <xf numFmtId="178" fontId="9" fillId="0" borderId="18" xfId="0" applyNumberFormat="1" applyFont="1" applyFill="1" applyBorder="1" applyAlignment="1" applyProtection="1">
      <alignment vertical="center" shrinkToFit="1"/>
      <protection locked="0"/>
    </xf>
    <xf numFmtId="179" fontId="9" fillId="0" borderId="18" xfId="1" applyNumberFormat="1" applyFont="1" applyFill="1" applyBorder="1" applyAlignment="1">
      <alignment horizontal="right" vertical="center" shrinkToFit="1"/>
    </xf>
    <xf numFmtId="180" fontId="9" fillId="0" borderId="19" xfId="0" applyNumberFormat="1" applyFont="1" applyFill="1" applyBorder="1" applyAlignment="1">
      <alignment horizontal="right" vertical="center" shrinkToFit="1"/>
    </xf>
    <xf numFmtId="3" fontId="9" fillId="0" borderId="20" xfId="0" applyNumberFormat="1" applyFont="1" applyFill="1" applyBorder="1" applyAlignment="1" applyProtection="1">
      <alignment horizontal="right" vertical="center" shrinkToFit="1"/>
      <protection locked="0"/>
    </xf>
    <xf numFmtId="178" fontId="9" fillId="0" borderId="21" xfId="0" applyNumberFormat="1" applyFont="1" applyFill="1" applyBorder="1" applyAlignment="1" applyProtection="1">
      <alignment vertical="center" shrinkToFit="1"/>
      <protection locked="0"/>
    </xf>
    <xf numFmtId="179" fontId="9" fillId="0" borderId="21" xfId="1" applyNumberFormat="1" applyFont="1" applyFill="1" applyBorder="1" applyAlignment="1">
      <alignment horizontal="right" vertical="center" shrinkToFit="1"/>
    </xf>
    <xf numFmtId="180" fontId="9" fillId="0" borderId="22" xfId="0" applyNumberFormat="1" applyFont="1" applyFill="1" applyBorder="1" applyAlignment="1">
      <alignment horizontal="right" vertical="center" shrinkToFit="1"/>
    </xf>
    <xf numFmtId="3" fontId="9" fillId="0" borderId="10" xfId="0" applyNumberFormat="1" applyFont="1" applyFill="1" applyBorder="1" applyAlignment="1">
      <alignment horizontal="right" vertical="center" shrinkToFit="1"/>
    </xf>
    <xf numFmtId="2" fontId="9" fillId="0" borderId="10" xfId="0" applyNumberFormat="1" applyFont="1" applyFill="1" applyBorder="1" applyAlignment="1">
      <alignment horizontal="right" vertical="center" shrinkToFit="1"/>
    </xf>
    <xf numFmtId="181" fontId="9" fillId="0" borderId="11" xfId="1" applyNumberFormat="1" applyFont="1" applyFill="1" applyBorder="1" applyAlignment="1">
      <alignment horizontal="right" vertical="center" shrinkToFit="1"/>
    </xf>
    <xf numFmtId="2" fontId="9" fillId="0" borderId="13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13" xfId="0" applyNumberFormat="1" applyFont="1" applyFill="1" applyBorder="1" applyAlignment="1">
      <alignment horizontal="right" vertical="center" shrinkToFit="1"/>
    </xf>
    <xf numFmtId="2" fontId="9" fillId="0" borderId="13" xfId="0" applyNumberFormat="1" applyFont="1" applyFill="1" applyBorder="1" applyAlignment="1">
      <alignment horizontal="right" vertical="center" shrinkToFit="1"/>
    </xf>
    <xf numFmtId="181" fontId="9" fillId="0" borderId="14" xfId="1" applyNumberFormat="1" applyFont="1" applyFill="1" applyBorder="1" applyAlignment="1">
      <alignment horizontal="right" vertical="center" shrinkToFit="1"/>
    </xf>
    <xf numFmtId="3" fontId="9" fillId="0" borderId="18" xfId="0" applyNumberFormat="1" applyFont="1" applyFill="1" applyBorder="1" applyAlignment="1">
      <alignment horizontal="right" vertical="center" shrinkToFit="1"/>
    </xf>
    <xf numFmtId="2" fontId="9" fillId="0" borderId="18" xfId="0" applyNumberFormat="1" applyFont="1" applyFill="1" applyBorder="1" applyAlignment="1">
      <alignment horizontal="right" vertical="center" shrinkToFit="1"/>
    </xf>
    <xf numFmtId="181" fontId="9" fillId="0" borderId="19" xfId="1" applyNumberFormat="1" applyFont="1" applyFill="1" applyBorder="1" applyAlignment="1">
      <alignment horizontal="right" vertical="center" shrinkToFit="1"/>
    </xf>
    <xf numFmtId="176" fontId="9" fillId="0" borderId="21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21" xfId="0" applyNumberFormat="1" applyFont="1" applyFill="1" applyBorder="1" applyAlignment="1">
      <alignment horizontal="right" vertical="center" shrinkToFit="1"/>
    </xf>
    <xf numFmtId="181" fontId="9" fillId="0" borderId="22" xfId="1" applyNumberFormat="1" applyFont="1" applyFill="1" applyBorder="1" applyAlignment="1">
      <alignment horizontal="right" vertical="center" shrinkToFit="1"/>
    </xf>
    <xf numFmtId="0" fontId="13" fillId="0" borderId="0" xfId="0" applyFont="1" applyFill="1">
      <alignment vertical="center"/>
    </xf>
    <xf numFmtId="38" fontId="13" fillId="0" borderId="0" xfId="1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7" fillId="0" borderId="0" xfId="0" applyFont="1" applyFill="1" applyAlignment="1"/>
    <xf numFmtId="0" fontId="1" fillId="0" borderId="0" xfId="0" applyFont="1" applyFill="1" applyAlignment="1"/>
    <xf numFmtId="0" fontId="5" fillId="0" borderId="0" xfId="0" applyFont="1" applyFill="1" applyAlignment="1"/>
    <xf numFmtId="0" fontId="0" fillId="0" borderId="0" xfId="0" applyFill="1" applyAlignment="1"/>
    <xf numFmtId="0" fontId="7" fillId="0" borderId="0" xfId="0" applyFont="1" applyFill="1" applyBorder="1" applyAlignment="1"/>
    <xf numFmtId="0" fontId="11" fillId="0" borderId="0" xfId="0" applyFont="1" applyFill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distributed" vertical="center" indent="1"/>
    </xf>
    <xf numFmtId="0" fontId="8" fillId="0" borderId="8" xfId="0" applyFont="1" applyFill="1" applyBorder="1" applyAlignment="1">
      <alignment horizontal="distributed" vertical="center" indent="1"/>
    </xf>
    <xf numFmtId="0" fontId="8" fillId="0" borderId="15" xfId="0" applyFont="1" applyFill="1" applyBorder="1" applyAlignment="1">
      <alignment horizontal="distributed" vertical="center" indent="1"/>
    </xf>
    <xf numFmtId="0" fontId="10" fillId="0" borderId="8" xfId="0" applyFont="1" applyFill="1" applyBorder="1" applyAlignment="1">
      <alignment horizontal="distributed" vertical="center" indent="1"/>
    </xf>
    <xf numFmtId="0" fontId="8" fillId="0" borderId="7" xfId="0" applyFont="1" applyFill="1" applyBorder="1" applyAlignment="1">
      <alignment horizontal="distributed" vertical="center" indent="2"/>
    </xf>
    <xf numFmtId="0" fontId="8" fillId="0" borderId="8" xfId="0" applyFont="1" applyFill="1" applyBorder="1" applyAlignment="1">
      <alignment horizontal="distributed" vertical="center" indent="2"/>
    </xf>
    <xf numFmtId="0" fontId="8" fillId="0" borderId="15" xfId="0" applyFont="1" applyFill="1" applyBorder="1" applyAlignment="1">
      <alignment horizontal="distributed" vertical="center" indent="2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38" fontId="9" fillId="0" borderId="13" xfId="1" applyFont="1" applyFill="1" applyBorder="1" applyAlignment="1">
      <alignment vertical="center" shrinkToFit="1"/>
    </xf>
    <xf numFmtId="38" fontId="9" fillId="0" borderId="18" xfId="1" applyFont="1" applyFill="1" applyBorder="1" applyAlignment="1">
      <alignment vertical="center" shrinkToFit="1"/>
    </xf>
    <xf numFmtId="0" fontId="0" fillId="0" borderId="0" xfId="0" applyFill="1" applyBorder="1">
      <alignment vertical="center"/>
    </xf>
    <xf numFmtId="38" fontId="5" fillId="0" borderId="0" xfId="0" applyNumberFormat="1" applyFont="1" applyFill="1" applyAlignment="1">
      <alignment vertical="center" shrinkToFit="1"/>
    </xf>
    <xf numFmtId="0" fontId="20" fillId="0" borderId="0" xfId="0" applyFont="1" applyFill="1">
      <alignment vertical="center"/>
    </xf>
    <xf numFmtId="4" fontId="9" fillId="0" borderId="21" xfId="0" applyNumberFormat="1" applyFont="1" applyFill="1" applyBorder="1" applyAlignment="1">
      <alignment horizontal="right" vertical="center" shrinkToFit="1"/>
    </xf>
    <xf numFmtId="38" fontId="3" fillId="0" borderId="0" xfId="0" applyNumberFormat="1" applyFont="1" applyFill="1">
      <alignment vertical="center"/>
    </xf>
    <xf numFmtId="0" fontId="8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3" fontId="9" fillId="0" borderId="0" xfId="0" applyNumberFormat="1" applyFont="1" applyFill="1" applyBorder="1" applyAlignment="1" applyProtection="1">
      <alignment horizontal="right" vertical="center"/>
      <protection locked="0"/>
    </xf>
    <xf numFmtId="178" fontId="9" fillId="0" borderId="0" xfId="0" applyNumberFormat="1" applyFont="1" applyFill="1" applyBorder="1" applyAlignment="1" applyProtection="1">
      <alignment vertical="center"/>
      <protection locked="0"/>
    </xf>
    <xf numFmtId="3" fontId="9" fillId="0" borderId="0" xfId="0" applyNumberFormat="1" applyFont="1" applyFill="1" applyBorder="1" applyAlignment="1" applyProtection="1">
      <alignment horizontal="right" vertical="center" shrinkToFit="1"/>
      <protection locked="0"/>
    </xf>
    <xf numFmtId="178" fontId="9" fillId="0" borderId="0" xfId="0" applyNumberFormat="1" applyFont="1" applyFill="1" applyBorder="1" applyAlignment="1" applyProtection="1">
      <alignment vertical="center" shrinkToFit="1"/>
      <protection locked="0"/>
    </xf>
    <xf numFmtId="179" fontId="9" fillId="0" borderId="0" xfId="1" applyNumberFormat="1" applyFont="1" applyFill="1" applyBorder="1" applyAlignment="1">
      <alignment horizontal="right" vertical="center" shrinkToFit="1"/>
    </xf>
    <xf numFmtId="180" fontId="9" fillId="0" borderId="0" xfId="0" applyNumberFormat="1" applyFont="1" applyFill="1" applyBorder="1" applyAlignment="1">
      <alignment horizontal="right" vertical="center" shrinkToFit="1"/>
    </xf>
    <xf numFmtId="0" fontId="21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38" fontId="22" fillId="0" borderId="0" xfId="1" applyFont="1" applyFill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0" fillId="0" borderId="39" xfId="0" applyFont="1" applyFill="1" applyBorder="1" applyAlignment="1">
      <alignment horizontal="right" vertical="top"/>
    </xf>
    <xf numFmtId="176" fontId="8" fillId="0" borderId="31" xfId="0" applyNumberFormat="1" applyFont="1" applyFill="1" applyBorder="1" applyAlignment="1">
      <alignment horizontal="right" vertical="top"/>
    </xf>
    <xf numFmtId="0" fontId="8" fillId="0" borderId="23" xfId="0" applyFont="1" applyFill="1" applyBorder="1" applyAlignment="1">
      <alignment horizontal="center"/>
    </xf>
    <xf numFmtId="176" fontId="8" fillId="0" borderId="18" xfId="0" applyNumberFormat="1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38" fontId="8" fillId="0" borderId="18" xfId="1" applyFont="1" applyFill="1" applyBorder="1" applyAlignment="1">
      <alignment horizontal="center"/>
    </xf>
    <xf numFmtId="176" fontId="8" fillId="0" borderId="19" xfId="0" applyNumberFormat="1" applyFont="1" applyFill="1" applyBorder="1" applyAlignment="1">
      <alignment horizontal="center"/>
    </xf>
    <xf numFmtId="0" fontId="10" fillId="0" borderId="30" xfId="0" applyFont="1" applyFill="1" applyBorder="1" applyAlignment="1">
      <alignment horizontal="right" vertical="top"/>
    </xf>
    <xf numFmtId="176" fontId="8" fillId="0" borderId="40" xfId="0" applyNumberFormat="1" applyFont="1" applyFill="1" applyBorder="1" applyAlignment="1">
      <alignment horizontal="right" vertical="top"/>
    </xf>
    <xf numFmtId="0" fontId="23" fillId="0" borderId="0" xfId="0" applyFont="1" applyFill="1" applyAlignment="1">
      <alignment vertical="center"/>
    </xf>
    <xf numFmtId="0" fontId="10" fillId="0" borderId="31" xfId="0" applyFont="1" applyFill="1" applyBorder="1" applyAlignment="1">
      <alignment horizontal="right" vertical="top"/>
    </xf>
    <xf numFmtId="176" fontId="10" fillId="0" borderId="40" xfId="0" applyNumberFormat="1" applyFont="1" applyFill="1" applyBorder="1" applyAlignment="1">
      <alignment horizontal="right" vertical="top"/>
    </xf>
    <xf numFmtId="176" fontId="8" fillId="0" borderId="42" xfId="0" applyNumberFormat="1" applyFont="1" applyFill="1" applyBorder="1" applyAlignment="1">
      <alignment horizontal="center"/>
    </xf>
    <xf numFmtId="0" fontId="23" fillId="0" borderId="0" xfId="0" applyFont="1" applyFill="1" applyAlignment="1"/>
    <xf numFmtId="176" fontId="8" fillId="0" borderId="0" xfId="0" applyNumberFormat="1" applyFont="1" applyFill="1" applyBorder="1" applyAlignment="1">
      <alignment horizontal="center"/>
    </xf>
    <xf numFmtId="176" fontId="10" fillId="0" borderId="0" xfId="0" applyNumberFormat="1" applyFont="1" applyFill="1" applyBorder="1" applyAlignment="1">
      <alignment horizontal="right" vertical="top"/>
    </xf>
    <xf numFmtId="2" fontId="9" fillId="0" borderId="0" xfId="0" applyNumberFormat="1" applyFont="1" applyFill="1" applyBorder="1" applyAlignment="1" applyProtection="1">
      <alignment horizontal="right" vertical="center"/>
      <protection locked="0"/>
    </xf>
    <xf numFmtId="176" fontId="5" fillId="0" borderId="0" xfId="0" applyNumberFormat="1" applyFont="1" applyFill="1" applyBorder="1">
      <alignment vertical="center"/>
    </xf>
    <xf numFmtId="176" fontId="0" fillId="0" borderId="0" xfId="0" applyNumberFormat="1" applyFill="1" applyBorder="1">
      <alignment vertical="center"/>
    </xf>
    <xf numFmtId="0" fontId="23" fillId="0" borderId="0" xfId="0" applyFont="1" applyFill="1" applyBorder="1" applyAlignment="1"/>
    <xf numFmtId="2" fontId="9" fillId="0" borderId="19" xfId="0" applyNumberFormat="1" applyFont="1" applyFill="1" applyBorder="1" applyAlignment="1" applyProtection="1">
      <alignment horizontal="right" vertical="center"/>
      <protection locked="0"/>
    </xf>
    <xf numFmtId="0" fontId="8" fillId="0" borderId="29" xfId="0" applyFont="1" applyFill="1" applyBorder="1" applyAlignment="1">
      <alignment horizontal="center"/>
    </xf>
    <xf numFmtId="0" fontId="8" fillId="0" borderId="42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right" vertical="top"/>
    </xf>
    <xf numFmtId="0" fontId="8" fillId="0" borderId="4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distributed" vertical="center" indent="1"/>
    </xf>
    <xf numFmtId="0" fontId="8" fillId="0" borderId="50" xfId="0" applyFont="1" applyFill="1" applyBorder="1" applyAlignment="1">
      <alignment horizontal="distributed" vertical="center" indent="1"/>
    </xf>
    <xf numFmtId="0" fontId="10" fillId="0" borderId="50" xfId="0" applyFont="1" applyFill="1" applyBorder="1" applyAlignment="1">
      <alignment horizontal="distributed" vertical="center" indent="1"/>
    </xf>
    <xf numFmtId="0" fontId="8" fillId="0" borderId="51" xfId="0" applyFont="1" applyFill="1" applyBorder="1" applyAlignment="1">
      <alignment horizontal="distributed" vertical="center" indent="1"/>
    </xf>
    <xf numFmtId="0" fontId="8" fillId="0" borderId="38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distributed" vertical="center" indent="2"/>
    </xf>
    <xf numFmtId="0" fontId="8" fillId="0" borderId="50" xfId="0" applyFont="1" applyFill="1" applyBorder="1" applyAlignment="1">
      <alignment horizontal="distributed" vertical="center" indent="2"/>
    </xf>
    <xf numFmtId="0" fontId="8" fillId="0" borderId="50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left" vertical="center"/>
    </xf>
    <xf numFmtId="0" fontId="8" fillId="0" borderId="50" xfId="0" applyFont="1" applyFill="1" applyBorder="1" applyAlignment="1">
      <alignment vertical="center"/>
    </xf>
    <xf numFmtId="0" fontId="8" fillId="0" borderId="51" xfId="0" applyFont="1" applyFill="1" applyBorder="1" applyAlignment="1">
      <alignment vertical="center"/>
    </xf>
    <xf numFmtId="3" fontId="9" fillId="0" borderId="24" xfId="0" applyNumberFormat="1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3" fontId="9" fillId="0" borderId="1" xfId="0" applyNumberFormat="1" applyFont="1" applyFill="1" applyBorder="1" applyAlignment="1" applyProtection="1">
      <alignment vertical="center"/>
      <protection locked="0"/>
    </xf>
    <xf numFmtId="3" fontId="9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23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7" fillId="0" borderId="1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84" fontId="26" fillId="0" borderId="13" xfId="0" applyNumberFormat="1" applyFont="1" applyFill="1" applyBorder="1" applyAlignment="1">
      <alignment vertical="center" shrinkToFit="1"/>
    </xf>
    <xf numFmtId="184" fontId="26" fillId="0" borderId="13" xfId="0" applyNumberFormat="1" applyFont="1" applyFill="1" applyBorder="1" applyAlignment="1">
      <alignment horizontal="center" vertical="center" shrinkToFit="1"/>
    </xf>
    <xf numFmtId="184" fontId="26" fillId="0" borderId="14" xfId="0" applyNumberFormat="1" applyFont="1" applyFill="1" applyBorder="1" applyAlignment="1">
      <alignment vertical="center" shrinkToFit="1"/>
    </xf>
    <xf numFmtId="38" fontId="26" fillId="0" borderId="12" xfId="1" applyFont="1" applyFill="1" applyBorder="1" applyAlignment="1">
      <alignment vertical="center" shrinkToFit="1"/>
    </xf>
    <xf numFmtId="38" fontId="26" fillId="0" borderId="13" xfId="1" applyFont="1" applyFill="1" applyBorder="1" applyAlignment="1">
      <alignment vertical="center" shrinkToFit="1"/>
    </xf>
    <xf numFmtId="38" fontId="26" fillId="0" borderId="13" xfId="1" applyFont="1" applyFill="1" applyBorder="1" applyAlignment="1">
      <alignment horizontal="center" vertical="center" shrinkToFit="1"/>
    </xf>
    <xf numFmtId="38" fontId="26" fillId="0" borderId="14" xfId="1" applyFont="1" applyFill="1" applyBorder="1" applyAlignment="1">
      <alignment vertical="center" shrinkToFit="1"/>
    </xf>
    <xf numFmtId="184" fontId="26" fillId="0" borderId="12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wrapText="1"/>
    </xf>
    <xf numFmtId="0" fontId="8" fillId="0" borderId="49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wrapText="1"/>
    </xf>
    <xf numFmtId="176" fontId="10" fillId="0" borderId="31" xfId="0" applyNumberFormat="1" applyFont="1" applyFill="1" applyBorder="1" applyAlignment="1">
      <alignment horizontal="right" vertical="top" wrapText="1"/>
    </xf>
    <xf numFmtId="0" fontId="8" fillId="0" borderId="23" xfId="0" applyFont="1" applyFill="1" applyBorder="1" applyAlignment="1">
      <alignment horizontal="center" wrapText="1"/>
    </xf>
    <xf numFmtId="176" fontId="8" fillId="0" borderId="18" xfId="0" applyNumberFormat="1" applyFont="1" applyFill="1" applyBorder="1" applyAlignment="1">
      <alignment horizontal="center" wrapText="1"/>
    </xf>
    <xf numFmtId="0" fontId="8" fillId="0" borderId="18" xfId="0" applyFont="1" applyFill="1" applyBorder="1" applyAlignment="1">
      <alignment horizontal="center" wrapText="1"/>
    </xf>
    <xf numFmtId="176" fontId="8" fillId="0" borderId="19" xfId="0" applyNumberFormat="1" applyFont="1" applyFill="1" applyBorder="1" applyAlignment="1">
      <alignment horizontal="center" wrapText="1"/>
    </xf>
    <xf numFmtId="0" fontId="10" fillId="0" borderId="30" xfId="0" applyFont="1" applyFill="1" applyBorder="1" applyAlignment="1">
      <alignment horizontal="right" vertical="top" wrapText="1"/>
    </xf>
    <xf numFmtId="0" fontId="10" fillId="0" borderId="31" xfId="0" applyFont="1" applyFill="1" applyBorder="1" applyAlignment="1">
      <alignment horizontal="right" vertical="top" wrapText="1"/>
    </xf>
    <xf numFmtId="176" fontId="10" fillId="0" borderId="40" xfId="0" applyNumberFormat="1" applyFont="1" applyFill="1" applyBorder="1" applyAlignment="1">
      <alignment horizontal="right" vertical="top" wrapText="1"/>
    </xf>
    <xf numFmtId="0" fontId="18" fillId="0" borderId="49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83" fontId="8" fillId="0" borderId="35" xfId="0" applyNumberFormat="1" applyFont="1" applyFill="1" applyBorder="1" applyAlignment="1">
      <alignment horizontal="center" shrinkToFit="1"/>
    </xf>
    <xf numFmtId="183" fontId="8" fillId="0" borderId="31" xfId="0" applyNumberFormat="1" applyFont="1" applyFill="1" applyBorder="1" applyAlignment="1">
      <alignment horizontal="center" vertical="top" shrinkToFit="1"/>
    </xf>
    <xf numFmtId="0" fontId="10" fillId="0" borderId="8" xfId="0" applyFont="1" applyFill="1" applyBorder="1" applyAlignment="1">
      <alignment horizontal="left" vertical="center" indent="1"/>
    </xf>
    <xf numFmtId="0" fontId="27" fillId="0" borderId="23" xfId="0" applyNumberFormat="1" applyFont="1" applyFill="1" applyBorder="1" applyAlignment="1">
      <alignment horizontal="center" shrinkToFit="1"/>
    </xf>
    <xf numFmtId="0" fontId="17" fillId="0" borderId="2" xfId="0" applyNumberFormat="1" applyFont="1" applyFill="1" applyBorder="1" applyAlignment="1">
      <alignment horizontal="center" vertical="top" shrinkToFit="1"/>
    </xf>
    <xf numFmtId="38" fontId="12" fillId="0" borderId="1" xfId="1" applyFont="1" applyFill="1" applyBorder="1" applyAlignment="1">
      <alignment horizontal="right" vertical="center" shrinkToFit="1"/>
    </xf>
    <xf numFmtId="2" fontId="12" fillId="0" borderId="13" xfId="1" applyNumberFormat="1" applyFont="1" applyFill="1" applyBorder="1" applyAlignment="1">
      <alignment vertical="center" shrinkToFit="1"/>
    </xf>
    <xf numFmtId="38" fontId="12" fillId="0" borderId="13" xfId="1" applyFont="1" applyFill="1" applyBorder="1" applyAlignment="1">
      <alignment horizontal="right" vertical="center" shrinkToFit="1"/>
    </xf>
    <xf numFmtId="2" fontId="12" fillId="0" borderId="13" xfId="1" applyNumberFormat="1" applyFont="1" applyFill="1" applyBorder="1" applyAlignment="1">
      <alignment horizontal="right" vertical="center" shrinkToFit="1"/>
    </xf>
    <xf numFmtId="2" fontId="12" fillId="0" borderId="14" xfId="1" applyNumberFormat="1" applyFont="1" applyFill="1" applyBorder="1" applyAlignment="1">
      <alignment horizontal="right" vertical="center" shrinkToFit="1"/>
    </xf>
    <xf numFmtId="38" fontId="12" fillId="0" borderId="1" xfId="1" applyFont="1" applyFill="1" applyBorder="1" applyAlignment="1">
      <alignment vertical="center" shrinkToFit="1"/>
    </xf>
    <xf numFmtId="2" fontId="12" fillId="0" borderId="13" xfId="0" applyNumberFormat="1" applyFont="1" applyFill="1" applyBorder="1" applyAlignment="1">
      <alignment vertical="center" shrinkToFit="1"/>
    </xf>
    <xf numFmtId="38" fontId="12" fillId="0" borderId="13" xfId="1" applyFont="1" applyFill="1" applyBorder="1" applyAlignment="1">
      <alignment vertical="center" shrinkToFit="1"/>
    </xf>
    <xf numFmtId="2" fontId="12" fillId="0" borderId="14" xfId="0" applyNumberFormat="1" applyFont="1" applyFill="1" applyBorder="1" applyAlignment="1">
      <alignment vertical="center" shrinkToFit="1"/>
    </xf>
    <xf numFmtId="38" fontId="12" fillId="0" borderId="23" xfId="1" applyFont="1" applyFill="1" applyBorder="1" applyAlignment="1">
      <alignment vertical="center" shrinkToFit="1"/>
    </xf>
    <xf numFmtId="2" fontId="12" fillId="0" borderId="18" xfId="0" applyNumberFormat="1" applyFont="1" applyFill="1" applyBorder="1" applyAlignment="1">
      <alignment vertical="center" shrinkToFit="1"/>
    </xf>
    <xf numFmtId="38" fontId="12" fillId="0" borderId="18" xfId="1" applyFont="1" applyFill="1" applyBorder="1" applyAlignment="1">
      <alignment vertical="center" shrinkToFit="1"/>
    </xf>
    <xf numFmtId="2" fontId="12" fillId="0" borderId="19" xfId="0" applyNumberFormat="1" applyFont="1" applyFill="1" applyBorder="1" applyAlignment="1">
      <alignment vertical="center" shrinkToFit="1"/>
    </xf>
    <xf numFmtId="178" fontId="9" fillId="0" borderId="13" xfId="0" applyNumberFormat="1" applyFont="1" applyFill="1" applyBorder="1" applyAlignment="1" applyProtection="1">
      <alignment horizontal="right" vertical="center" shrinkToFit="1"/>
      <protection locked="0"/>
    </xf>
    <xf numFmtId="0" fontId="25" fillId="0" borderId="2" xfId="0" applyNumberFormat="1" applyFont="1" applyFill="1" applyBorder="1" applyAlignment="1">
      <alignment horizontal="center" vertical="top" wrapText="1" shrinkToFit="1"/>
    </xf>
    <xf numFmtId="0" fontId="25" fillId="0" borderId="30" xfId="0" applyNumberFormat="1" applyFont="1" applyFill="1" applyBorder="1" applyAlignment="1">
      <alignment horizontal="center" vertical="top"/>
    </xf>
    <xf numFmtId="38" fontId="26" fillId="0" borderId="13" xfId="1" applyFont="1" applyFill="1" applyBorder="1" applyAlignment="1">
      <alignment horizontal="right" vertical="center" shrinkToFit="1"/>
    </xf>
    <xf numFmtId="184" fontId="26" fillId="0" borderId="13" xfId="0" applyNumberFormat="1" applyFont="1" applyFill="1" applyBorder="1" applyAlignment="1">
      <alignment horizontal="right" vertical="center" shrinkToFit="1"/>
    </xf>
    <xf numFmtId="185" fontId="8" fillId="0" borderId="28" xfId="0" applyNumberFormat="1" applyFont="1" applyFill="1" applyBorder="1" applyAlignment="1">
      <alignment horizontal="center" vertical="center"/>
    </xf>
    <xf numFmtId="38" fontId="26" fillId="0" borderId="12" xfId="1" applyFont="1" applyFill="1" applyBorder="1" applyAlignment="1" applyProtection="1">
      <alignment vertical="center" shrinkToFit="1"/>
      <protection locked="0"/>
    </xf>
    <xf numFmtId="38" fontId="26" fillId="0" borderId="13" xfId="1" applyFont="1" applyFill="1" applyBorder="1" applyAlignment="1" applyProtection="1">
      <alignment vertical="center" shrinkToFit="1"/>
      <protection locked="0"/>
    </xf>
    <xf numFmtId="38" fontId="26" fillId="0" borderId="13" xfId="1" applyFont="1" applyFill="1" applyBorder="1" applyAlignment="1" applyProtection="1">
      <alignment horizontal="center" vertical="center" shrinkToFit="1"/>
      <protection locked="0"/>
    </xf>
    <xf numFmtId="38" fontId="26" fillId="0" borderId="14" xfId="1" applyFont="1" applyFill="1" applyBorder="1" applyAlignment="1" applyProtection="1">
      <alignment vertical="center" shrinkToFit="1"/>
      <protection locked="0"/>
    </xf>
    <xf numFmtId="0" fontId="25" fillId="0" borderId="2" xfId="0" applyNumberFormat="1" applyFont="1" applyFill="1" applyBorder="1" applyAlignment="1">
      <alignment horizontal="center" vertical="top"/>
    </xf>
    <xf numFmtId="184" fontId="26" fillId="0" borderId="12" xfId="0" applyNumberFormat="1" applyFont="1" applyFill="1" applyBorder="1" applyAlignment="1" applyProtection="1">
      <alignment vertical="center" shrinkToFit="1"/>
      <protection locked="0"/>
    </xf>
    <xf numFmtId="184" fontId="26" fillId="0" borderId="13" xfId="0" applyNumberFormat="1" applyFont="1" applyFill="1" applyBorder="1" applyAlignment="1" applyProtection="1">
      <alignment vertical="center" shrinkToFit="1"/>
      <protection locked="0"/>
    </xf>
    <xf numFmtId="184" fontId="26" fillId="0" borderId="13" xfId="0" applyNumberFormat="1" applyFont="1" applyFill="1" applyBorder="1" applyAlignment="1" applyProtection="1">
      <alignment horizontal="center" vertical="center" shrinkToFit="1"/>
      <protection locked="0"/>
    </xf>
    <xf numFmtId="184" fontId="26" fillId="0" borderId="14" xfId="0" applyNumberFormat="1" applyFont="1" applyFill="1" applyBorder="1" applyAlignment="1" applyProtection="1">
      <alignment vertical="center" shrinkToFit="1"/>
      <protection locked="0"/>
    </xf>
    <xf numFmtId="2" fontId="12" fillId="0" borderId="3" xfId="0" applyNumberFormat="1" applyFont="1" applyFill="1" applyBorder="1" applyAlignment="1" applyProtection="1">
      <alignment vertical="center" shrinkToFit="1"/>
      <protection locked="0"/>
    </xf>
    <xf numFmtId="2" fontId="12" fillId="0" borderId="3" xfId="0" applyNumberFormat="1" applyFont="1" applyFill="1" applyBorder="1" applyAlignment="1" applyProtection="1">
      <alignment horizontal="right" vertical="center" shrinkToFit="1"/>
      <protection locked="0"/>
    </xf>
    <xf numFmtId="2" fontId="12" fillId="0" borderId="4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10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28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21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9" fillId="0" borderId="9" xfId="1" applyFont="1" applyFill="1" applyBorder="1" applyAlignment="1" applyProtection="1">
      <alignment horizontal="right" vertical="center"/>
      <protection locked="0"/>
    </xf>
    <xf numFmtId="178" fontId="9" fillId="0" borderId="10" xfId="0" applyNumberFormat="1" applyFont="1" applyFill="1" applyBorder="1" applyAlignment="1" applyProtection="1">
      <alignment vertical="center"/>
      <protection locked="0"/>
    </xf>
    <xf numFmtId="3" fontId="9" fillId="0" borderId="12" xfId="0" applyNumberFormat="1" applyFont="1" applyFill="1" applyBorder="1" applyProtection="1">
      <alignment vertical="center"/>
      <protection locked="0"/>
    </xf>
    <xf numFmtId="178" fontId="9" fillId="0" borderId="13" xfId="0" applyNumberFormat="1" applyFont="1" applyFill="1" applyBorder="1" applyAlignment="1" applyProtection="1">
      <alignment vertical="center"/>
      <protection locked="0"/>
    </xf>
    <xf numFmtId="3" fontId="9" fillId="0" borderId="12" xfId="0" applyNumberFormat="1" applyFont="1" applyFill="1" applyBorder="1" applyAlignment="1" applyProtection="1">
      <alignment horizontal="right" vertical="center"/>
      <protection locked="0"/>
    </xf>
    <xf numFmtId="38" fontId="9" fillId="0" borderId="12" xfId="1" applyFont="1" applyFill="1" applyBorder="1" applyAlignment="1" applyProtection="1">
      <alignment horizontal="right" vertical="center"/>
      <protection locked="0"/>
    </xf>
    <xf numFmtId="3" fontId="9" fillId="0" borderId="17" xfId="0" applyNumberFormat="1" applyFont="1" applyFill="1" applyBorder="1" applyAlignment="1" applyProtection="1">
      <alignment horizontal="right" vertical="center"/>
      <protection locked="0"/>
    </xf>
    <xf numFmtId="178" fontId="9" fillId="0" borderId="18" xfId="0" applyNumberFormat="1" applyFont="1" applyFill="1" applyBorder="1" applyAlignment="1" applyProtection="1">
      <alignment vertical="center"/>
      <protection locked="0"/>
    </xf>
    <xf numFmtId="3" fontId="9" fillId="0" borderId="9" xfId="0" applyNumberFormat="1" applyFont="1" applyFill="1" applyBorder="1" applyAlignment="1" applyProtection="1">
      <alignment horizontal="right" vertical="center" shrinkToFit="1"/>
      <protection locked="0"/>
    </xf>
    <xf numFmtId="2" fontId="9" fillId="0" borderId="10" xfId="0" applyNumberFormat="1" applyFont="1" applyFill="1" applyBorder="1" applyAlignment="1" applyProtection="1">
      <alignment horizontal="right" vertical="center" shrinkToFit="1"/>
      <protection locked="0"/>
    </xf>
    <xf numFmtId="2" fontId="9" fillId="0" borderId="18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2" xfId="0" applyNumberFormat="1" applyFont="1" applyFill="1" applyBorder="1" applyAlignment="1" applyProtection="1">
      <alignment horizontal="right" vertical="center"/>
      <protection locked="0"/>
    </xf>
    <xf numFmtId="3" fontId="9" fillId="0" borderId="23" xfId="0" applyNumberFormat="1" applyFont="1" applyFill="1" applyBorder="1" applyAlignment="1" applyProtection="1">
      <alignment vertical="center"/>
      <protection locked="0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4" xfId="0" applyNumberFormat="1" applyFont="1" applyFill="1" applyBorder="1" applyAlignment="1" applyProtection="1">
      <alignment horizontal="right" vertical="center"/>
      <protection locked="0"/>
    </xf>
    <xf numFmtId="184" fontId="26" fillId="0" borderId="5" xfId="0" applyNumberFormat="1" applyFont="1" applyFill="1" applyBorder="1" applyAlignment="1" applyProtection="1">
      <alignment vertical="center" shrinkToFit="1"/>
      <protection locked="0"/>
    </xf>
    <xf numFmtId="184" fontId="26" fillId="0" borderId="3" xfId="0" applyNumberFormat="1" applyFont="1" applyFill="1" applyBorder="1" applyAlignment="1" applyProtection="1">
      <alignment vertical="center" shrinkToFit="1"/>
      <protection locked="0"/>
    </xf>
    <xf numFmtId="184" fontId="26" fillId="0" borderId="3" xfId="0" applyNumberFormat="1" applyFont="1" applyFill="1" applyBorder="1" applyAlignment="1" applyProtection="1">
      <alignment horizontal="center" vertical="center" shrinkToFit="1"/>
      <protection locked="0"/>
    </xf>
    <xf numFmtId="184" fontId="26" fillId="0" borderId="4" xfId="0" applyNumberFormat="1" applyFont="1" applyFill="1" applyBorder="1" applyAlignment="1" applyProtection="1">
      <alignment vertical="center" shrinkToFit="1"/>
      <protection locked="0"/>
    </xf>
    <xf numFmtId="3" fontId="12" fillId="0" borderId="49" xfId="0" applyNumberFormat="1" applyFont="1" applyFill="1" applyBorder="1" applyAlignment="1" applyProtection="1">
      <alignment horizontal="right" vertical="center" shrinkToFit="1"/>
      <protection locked="0"/>
    </xf>
    <xf numFmtId="3" fontId="12" fillId="0" borderId="3" xfId="0" applyNumberFormat="1" applyFont="1" applyFill="1" applyBorder="1" applyAlignment="1" applyProtection="1">
      <alignment horizontal="right" vertical="center" shrinkToFit="1"/>
      <protection locked="0"/>
    </xf>
    <xf numFmtId="3" fontId="19" fillId="0" borderId="5" xfId="0" applyNumberFormat="1" applyFont="1" applyFill="1" applyBorder="1" applyAlignment="1" applyProtection="1">
      <alignment horizontal="right" vertical="center"/>
      <protection locked="0"/>
    </xf>
    <xf numFmtId="3" fontId="19" fillId="0" borderId="3" xfId="0" applyNumberFormat="1" applyFont="1" applyFill="1" applyBorder="1" applyAlignment="1" applyProtection="1">
      <alignment horizontal="right" vertical="center"/>
      <protection locked="0"/>
    </xf>
    <xf numFmtId="3" fontId="19" fillId="0" borderId="4" xfId="0" applyNumberFormat="1" applyFont="1" applyFill="1" applyBorder="1" applyAlignment="1" applyProtection="1">
      <alignment horizontal="right" vertical="center"/>
      <protection locked="0"/>
    </xf>
    <xf numFmtId="0" fontId="29" fillId="0" borderId="0" xfId="2" applyFont="1">
      <alignment vertical="center"/>
    </xf>
    <xf numFmtId="0" fontId="1" fillId="0" borderId="0" xfId="2">
      <alignment vertical="center"/>
    </xf>
    <xf numFmtId="0" fontId="30" fillId="0" borderId="0" xfId="2" applyFont="1">
      <alignment vertical="center"/>
    </xf>
    <xf numFmtId="0" fontId="31" fillId="0" borderId="0" xfId="2" applyFont="1">
      <alignment vertical="center"/>
    </xf>
    <xf numFmtId="0" fontId="32" fillId="0" borderId="54" xfId="2" applyFont="1" applyBorder="1" applyAlignment="1">
      <alignment horizontal="center" vertical="center"/>
    </xf>
    <xf numFmtId="0" fontId="32" fillId="0" borderId="55" xfId="2" applyFont="1" applyBorder="1" applyAlignment="1">
      <alignment horizontal="center" vertical="center"/>
    </xf>
    <xf numFmtId="49" fontId="33" fillId="0" borderId="56" xfId="3" applyNumberFormat="1" applyBorder="1" applyAlignment="1" applyProtection="1">
      <alignment horizontal="center" vertical="center"/>
    </xf>
    <xf numFmtId="0" fontId="31" fillId="0" borderId="57" xfId="2" applyFont="1" applyBorder="1">
      <alignment vertical="center"/>
    </xf>
    <xf numFmtId="49" fontId="33" fillId="0" borderId="58" xfId="3" applyNumberFormat="1" applyBorder="1" applyAlignment="1" applyProtection="1">
      <alignment horizontal="center" vertical="center"/>
    </xf>
    <xf numFmtId="0" fontId="31" fillId="0" borderId="59" xfId="2" applyFont="1" applyBorder="1">
      <alignment vertical="center"/>
    </xf>
    <xf numFmtId="49" fontId="33" fillId="0" borderId="60" xfId="3" applyNumberFormat="1" applyBorder="1" applyAlignment="1" applyProtection="1">
      <alignment horizontal="center" vertical="center"/>
    </xf>
    <xf numFmtId="0" fontId="31" fillId="0" borderId="61" xfId="2" applyFont="1" applyBorder="1">
      <alignment vertical="center"/>
    </xf>
    <xf numFmtId="0" fontId="32" fillId="0" borderId="0" xfId="2" applyFo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86" fontId="9" fillId="0" borderId="13" xfId="0" applyNumberFormat="1" applyFont="1" applyFill="1" applyBorder="1" applyAlignment="1" applyProtection="1">
      <alignment horizontal="right" vertical="center" shrinkToFit="1"/>
      <protection locked="0"/>
    </xf>
    <xf numFmtId="186" fontId="9" fillId="0" borderId="14" xfId="0" applyNumberFormat="1" applyFont="1" applyFill="1" applyBorder="1" applyAlignment="1" applyProtection="1">
      <alignment horizontal="right" vertical="center" shrinkToFit="1"/>
      <protection locked="0"/>
    </xf>
    <xf numFmtId="186" fontId="9" fillId="0" borderId="13" xfId="1" applyNumberFormat="1" applyFont="1" applyFill="1" applyBorder="1" applyAlignment="1" applyProtection="1">
      <alignment horizontal="right" vertical="center" shrinkToFit="1"/>
      <protection locked="0"/>
    </xf>
    <xf numFmtId="186" fontId="9" fillId="0" borderId="18" xfId="0" applyNumberFormat="1" applyFont="1" applyFill="1" applyBorder="1" applyAlignment="1" applyProtection="1">
      <alignment horizontal="right" vertical="center" shrinkToFit="1"/>
      <protection locked="0"/>
    </xf>
    <xf numFmtId="186" fontId="9" fillId="0" borderId="18" xfId="1" applyNumberFormat="1" applyFont="1" applyFill="1" applyBorder="1" applyAlignment="1" applyProtection="1">
      <alignment horizontal="right" vertical="center" shrinkToFit="1"/>
      <protection locked="0"/>
    </xf>
    <xf numFmtId="186" fontId="9" fillId="0" borderId="19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182" fontId="8" fillId="0" borderId="48" xfId="0" applyNumberFormat="1" applyFont="1" applyFill="1" applyBorder="1" applyAlignment="1">
      <alignment horizontal="center" vertical="center"/>
    </xf>
    <xf numFmtId="182" fontId="8" fillId="0" borderId="27" xfId="0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/>
    </xf>
    <xf numFmtId="0" fontId="5" fillId="0" borderId="36" xfId="0" applyFont="1" applyFill="1" applyBorder="1" applyAlignment="1">
      <alignment horizontal="right"/>
    </xf>
    <xf numFmtId="0" fontId="8" fillId="0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83" fontId="8" fillId="0" borderId="41" xfId="0" applyNumberFormat="1" applyFont="1" applyFill="1" applyBorder="1" applyAlignment="1">
      <alignment horizontal="center" vertical="center" shrinkToFit="1"/>
    </xf>
    <xf numFmtId="183" fontId="8" fillId="0" borderId="37" xfId="0" applyNumberFormat="1" applyFont="1" applyFill="1" applyBorder="1" applyAlignment="1">
      <alignment horizontal="center" vertical="center" shrinkToFit="1"/>
    </xf>
    <xf numFmtId="182" fontId="8" fillId="0" borderId="27" xfId="0" applyNumberFormat="1" applyFont="1" applyFill="1" applyBorder="1" applyAlignment="1">
      <alignment horizontal="center" vertical="center" wrapText="1"/>
    </xf>
    <xf numFmtId="182" fontId="8" fillId="0" borderId="28" xfId="0" applyNumberFormat="1" applyFont="1" applyFill="1" applyBorder="1" applyAlignment="1">
      <alignment horizontal="center" vertical="center" wrapText="1"/>
    </xf>
    <xf numFmtId="182" fontId="8" fillId="0" borderId="13" xfId="0" applyNumberFormat="1" applyFont="1" applyFill="1" applyBorder="1" applyAlignment="1">
      <alignment horizontal="center" vertical="center" wrapText="1"/>
    </xf>
    <xf numFmtId="182" fontId="8" fillId="0" borderId="14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4">
    <cellStyle name="ハイパーリンク 2" xfId="3"/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4FB800"/>
      <color rgb="FF5DD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0</xdr:row>
      <xdr:rowOff>104775</xdr:rowOff>
    </xdr:from>
    <xdr:to>
      <xdr:col>10</xdr:col>
      <xdr:colOff>267759</xdr:colOff>
      <xdr:row>1</xdr:row>
      <xdr:rowOff>295276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753350" y="104775"/>
          <a:ext cx="14298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0</xdr:row>
      <xdr:rowOff>266700</xdr:rowOff>
    </xdr:from>
    <xdr:to>
      <xdr:col>10</xdr:col>
      <xdr:colOff>200025</xdr:colOff>
      <xdr:row>1</xdr:row>
      <xdr:rowOff>457201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934325" y="266700"/>
          <a:ext cx="118110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0</xdr:row>
      <xdr:rowOff>142875</xdr:rowOff>
    </xdr:from>
    <xdr:to>
      <xdr:col>9</xdr:col>
      <xdr:colOff>66675</xdr:colOff>
      <xdr:row>1</xdr:row>
      <xdr:rowOff>333376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5734050" y="142875"/>
          <a:ext cx="119062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8</xdr:col>
      <xdr:colOff>161925</xdr:colOff>
      <xdr:row>26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0" y="6038850"/>
          <a:ext cx="38290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年（令和元年）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日以降、自動車取得税が廃止され環境性能割が導入</a:t>
          </a:r>
        </a:p>
      </xdr:txBody>
    </xdr:sp>
    <xdr:clientData/>
  </xdr:twoCellAnchor>
  <xdr:twoCellAnchor>
    <xdr:from>
      <xdr:col>16</xdr:col>
      <xdr:colOff>438149</xdr:colOff>
      <xdr:row>0</xdr:row>
      <xdr:rowOff>238125</xdr:rowOff>
    </xdr:from>
    <xdr:to>
      <xdr:col>18</xdr:col>
      <xdr:colOff>238124</xdr:colOff>
      <xdr:row>1</xdr:row>
      <xdr:rowOff>428626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981949" y="238125"/>
          <a:ext cx="11715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276225</xdr:colOff>
      <xdr:row>0</xdr:row>
      <xdr:rowOff>219075</xdr:rowOff>
    </xdr:from>
    <xdr:to>
      <xdr:col>15</xdr:col>
      <xdr:colOff>161925</xdr:colOff>
      <xdr:row>1</xdr:row>
      <xdr:rowOff>409576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20025" y="219075"/>
          <a:ext cx="127635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1</xdr:row>
      <xdr:rowOff>19050</xdr:rowOff>
    </xdr:from>
    <xdr:to>
      <xdr:col>13</xdr:col>
      <xdr:colOff>124884</xdr:colOff>
      <xdr:row>2</xdr:row>
      <xdr:rowOff>19051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48600" y="304800"/>
          <a:ext cx="1191684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0</xdr:row>
      <xdr:rowOff>200025</xdr:rowOff>
    </xdr:from>
    <xdr:to>
      <xdr:col>10</xdr:col>
      <xdr:colOff>153459</xdr:colOff>
      <xdr:row>1</xdr:row>
      <xdr:rowOff>390526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48600" y="200025"/>
          <a:ext cx="12393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showGridLines="0" tabSelected="1" zoomScaleNormal="100" zoomScaleSheetLayoutView="80" workbookViewId="0">
      <selection activeCell="B2" sqref="B2"/>
    </sheetView>
  </sheetViews>
  <sheetFormatPr defaultRowHeight="13.5" x14ac:dyDescent="0.15"/>
  <cols>
    <col min="1" max="1" width="10.625" style="253" customWidth="1"/>
    <col min="2" max="2" width="70.625" style="253" customWidth="1"/>
    <col min="3" max="256" width="9" style="253"/>
    <col min="257" max="257" width="10.625" style="253" customWidth="1"/>
    <col min="258" max="258" width="70.625" style="253" customWidth="1"/>
    <col min="259" max="512" width="9" style="253"/>
    <col min="513" max="513" width="10.625" style="253" customWidth="1"/>
    <col min="514" max="514" width="70.625" style="253" customWidth="1"/>
    <col min="515" max="768" width="9" style="253"/>
    <col min="769" max="769" width="10.625" style="253" customWidth="1"/>
    <col min="770" max="770" width="70.625" style="253" customWidth="1"/>
    <col min="771" max="1024" width="9" style="253"/>
    <col min="1025" max="1025" width="10.625" style="253" customWidth="1"/>
    <col min="1026" max="1026" width="70.625" style="253" customWidth="1"/>
    <col min="1027" max="1280" width="9" style="253"/>
    <col min="1281" max="1281" width="10.625" style="253" customWidth="1"/>
    <col min="1282" max="1282" width="70.625" style="253" customWidth="1"/>
    <col min="1283" max="1536" width="9" style="253"/>
    <col min="1537" max="1537" width="10.625" style="253" customWidth="1"/>
    <col min="1538" max="1538" width="70.625" style="253" customWidth="1"/>
    <col min="1539" max="1792" width="9" style="253"/>
    <col min="1793" max="1793" width="10.625" style="253" customWidth="1"/>
    <col min="1794" max="1794" width="70.625" style="253" customWidth="1"/>
    <col min="1795" max="2048" width="9" style="253"/>
    <col min="2049" max="2049" width="10.625" style="253" customWidth="1"/>
    <col min="2050" max="2050" width="70.625" style="253" customWidth="1"/>
    <col min="2051" max="2304" width="9" style="253"/>
    <col min="2305" max="2305" width="10.625" style="253" customWidth="1"/>
    <col min="2306" max="2306" width="70.625" style="253" customWidth="1"/>
    <col min="2307" max="2560" width="9" style="253"/>
    <col min="2561" max="2561" width="10.625" style="253" customWidth="1"/>
    <col min="2562" max="2562" width="70.625" style="253" customWidth="1"/>
    <col min="2563" max="2816" width="9" style="253"/>
    <col min="2817" max="2817" width="10.625" style="253" customWidth="1"/>
    <col min="2818" max="2818" width="70.625" style="253" customWidth="1"/>
    <col min="2819" max="3072" width="9" style="253"/>
    <col min="3073" max="3073" width="10.625" style="253" customWidth="1"/>
    <col min="3074" max="3074" width="70.625" style="253" customWidth="1"/>
    <col min="3075" max="3328" width="9" style="253"/>
    <col min="3329" max="3329" width="10.625" style="253" customWidth="1"/>
    <col min="3330" max="3330" width="70.625" style="253" customWidth="1"/>
    <col min="3331" max="3584" width="9" style="253"/>
    <col min="3585" max="3585" width="10.625" style="253" customWidth="1"/>
    <col min="3586" max="3586" width="70.625" style="253" customWidth="1"/>
    <col min="3587" max="3840" width="9" style="253"/>
    <col min="3841" max="3841" width="10.625" style="253" customWidth="1"/>
    <col min="3842" max="3842" width="70.625" style="253" customWidth="1"/>
    <col min="3843" max="4096" width="9" style="253"/>
    <col min="4097" max="4097" width="10.625" style="253" customWidth="1"/>
    <col min="4098" max="4098" width="70.625" style="253" customWidth="1"/>
    <col min="4099" max="4352" width="9" style="253"/>
    <col min="4353" max="4353" width="10.625" style="253" customWidth="1"/>
    <col min="4354" max="4354" width="70.625" style="253" customWidth="1"/>
    <col min="4355" max="4608" width="9" style="253"/>
    <col min="4609" max="4609" width="10.625" style="253" customWidth="1"/>
    <col min="4610" max="4610" width="70.625" style="253" customWidth="1"/>
    <col min="4611" max="4864" width="9" style="253"/>
    <col min="4865" max="4865" width="10.625" style="253" customWidth="1"/>
    <col min="4866" max="4866" width="70.625" style="253" customWidth="1"/>
    <col min="4867" max="5120" width="9" style="253"/>
    <col min="5121" max="5121" width="10.625" style="253" customWidth="1"/>
    <col min="5122" max="5122" width="70.625" style="253" customWidth="1"/>
    <col min="5123" max="5376" width="9" style="253"/>
    <col min="5377" max="5377" width="10.625" style="253" customWidth="1"/>
    <col min="5378" max="5378" width="70.625" style="253" customWidth="1"/>
    <col min="5379" max="5632" width="9" style="253"/>
    <col min="5633" max="5633" width="10.625" style="253" customWidth="1"/>
    <col min="5634" max="5634" width="70.625" style="253" customWidth="1"/>
    <col min="5635" max="5888" width="9" style="253"/>
    <col min="5889" max="5889" width="10.625" style="253" customWidth="1"/>
    <col min="5890" max="5890" width="70.625" style="253" customWidth="1"/>
    <col min="5891" max="6144" width="9" style="253"/>
    <col min="6145" max="6145" width="10.625" style="253" customWidth="1"/>
    <col min="6146" max="6146" width="70.625" style="253" customWidth="1"/>
    <col min="6147" max="6400" width="9" style="253"/>
    <col min="6401" max="6401" width="10.625" style="253" customWidth="1"/>
    <col min="6402" max="6402" width="70.625" style="253" customWidth="1"/>
    <col min="6403" max="6656" width="9" style="253"/>
    <col min="6657" max="6657" width="10.625" style="253" customWidth="1"/>
    <col min="6658" max="6658" width="70.625" style="253" customWidth="1"/>
    <col min="6659" max="6912" width="9" style="253"/>
    <col min="6913" max="6913" width="10.625" style="253" customWidth="1"/>
    <col min="6914" max="6914" width="70.625" style="253" customWidth="1"/>
    <col min="6915" max="7168" width="9" style="253"/>
    <col min="7169" max="7169" width="10.625" style="253" customWidth="1"/>
    <col min="7170" max="7170" width="70.625" style="253" customWidth="1"/>
    <col min="7171" max="7424" width="9" style="253"/>
    <col min="7425" max="7425" width="10.625" style="253" customWidth="1"/>
    <col min="7426" max="7426" width="70.625" style="253" customWidth="1"/>
    <col min="7427" max="7680" width="9" style="253"/>
    <col min="7681" max="7681" width="10.625" style="253" customWidth="1"/>
    <col min="7682" max="7682" width="70.625" style="253" customWidth="1"/>
    <col min="7683" max="7936" width="9" style="253"/>
    <col min="7937" max="7937" width="10.625" style="253" customWidth="1"/>
    <col min="7938" max="7938" width="70.625" style="253" customWidth="1"/>
    <col min="7939" max="8192" width="9" style="253"/>
    <col min="8193" max="8193" width="10.625" style="253" customWidth="1"/>
    <col min="8194" max="8194" width="70.625" style="253" customWidth="1"/>
    <col min="8195" max="8448" width="9" style="253"/>
    <col min="8449" max="8449" width="10.625" style="253" customWidth="1"/>
    <col min="8450" max="8450" width="70.625" style="253" customWidth="1"/>
    <col min="8451" max="8704" width="9" style="253"/>
    <col min="8705" max="8705" width="10.625" style="253" customWidth="1"/>
    <col min="8706" max="8706" width="70.625" style="253" customWidth="1"/>
    <col min="8707" max="8960" width="9" style="253"/>
    <col min="8961" max="8961" width="10.625" style="253" customWidth="1"/>
    <col min="8962" max="8962" width="70.625" style="253" customWidth="1"/>
    <col min="8963" max="9216" width="9" style="253"/>
    <col min="9217" max="9217" width="10.625" style="253" customWidth="1"/>
    <col min="9218" max="9218" width="70.625" style="253" customWidth="1"/>
    <col min="9219" max="9472" width="9" style="253"/>
    <col min="9473" max="9473" width="10.625" style="253" customWidth="1"/>
    <col min="9474" max="9474" width="70.625" style="253" customWidth="1"/>
    <col min="9475" max="9728" width="9" style="253"/>
    <col min="9729" max="9729" width="10.625" style="253" customWidth="1"/>
    <col min="9730" max="9730" width="70.625" style="253" customWidth="1"/>
    <col min="9731" max="9984" width="9" style="253"/>
    <col min="9985" max="9985" width="10.625" style="253" customWidth="1"/>
    <col min="9986" max="9986" width="70.625" style="253" customWidth="1"/>
    <col min="9987" max="10240" width="9" style="253"/>
    <col min="10241" max="10241" width="10.625" style="253" customWidth="1"/>
    <col min="10242" max="10242" width="70.625" style="253" customWidth="1"/>
    <col min="10243" max="10496" width="9" style="253"/>
    <col min="10497" max="10497" width="10.625" style="253" customWidth="1"/>
    <col min="10498" max="10498" width="70.625" style="253" customWidth="1"/>
    <col min="10499" max="10752" width="9" style="253"/>
    <col min="10753" max="10753" width="10.625" style="253" customWidth="1"/>
    <col min="10754" max="10754" width="70.625" style="253" customWidth="1"/>
    <col min="10755" max="11008" width="9" style="253"/>
    <col min="11009" max="11009" width="10.625" style="253" customWidth="1"/>
    <col min="11010" max="11010" width="70.625" style="253" customWidth="1"/>
    <col min="11011" max="11264" width="9" style="253"/>
    <col min="11265" max="11265" width="10.625" style="253" customWidth="1"/>
    <col min="11266" max="11266" width="70.625" style="253" customWidth="1"/>
    <col min="11267" max="11520" width="9" style="253"/>
    <col min="11521" max="11521" width="10.625" style="253" customWidth="1"/>
    <col min="11522" max="11522" width="70.625" style="253" customWidth="1"/>
    <col min="11523" max="11776" width="9" style="253"/>
    <col min="11777" max="11777" width="10.625" style="253" customWidth="1"/>
    <col min="11778" max="11778" width="70.625" style="253" customWidth="1"/>
    <col min="11779" max="12032" width="9" style="253"/>
    <col min="12033" max="12033" width="10.625" style="253" customWidth="1"/>
    <col min="12034" max="12034" width="70.625" style="253" customWidth="1"/>
    <col min="12035" max="12288" width="9" style="253"/>
    <col min="12289" max="12289" width="10.625" style="253" customWidth="1"/>
    <col min="12290" max="12290" width="70.625" style="253" customWidth="1"/>
    <col min="12291" max="12544" width="9" style="253"/>
    <col min="12545" max="12545" width="10.625" style="253" customWidth="1"/>
    <col min="12546" max="12546" width="70.625" style="253" customWidth="1"/>
    <col min="12547" max="12800" width="9" style="253"/>
    <col min="12801" max="12801" width="10.625" style="253" customWidth="1"/>
    <col min="12802" max="12802" width="70.625" style="253" customWidth="1"/>
    <col min="12803" max="13056" width="9" style="253"/>
    <col min="13057" max="13057" width="10.625" style="253" customWidth="1"/>
    <col min="13058" max="13058" width="70.625" style="253" customWidth="1"/>
    <col min="13059" max="13312" width="9" style="253"/>
    <col min="13313" max="13313" width="10.625" style="253" customWidth="1"/>
    <col min="13314" max="13314" width="70.625" style="253" customWidth="1"/>
    <col min="13315" max="13568" width="9" style="253"/>
    <col min="13569" max="13569" width="10.625" style="253" customWidth="1"/>
    <col min="13570" max="13570" width="70.625" style="253" customWidth="1"/>
    <col min="13571" max="13824" width="9" style="253"/>
    <col min="13825" max="13825" width="10.625" style="253" customWidth="1"/>
    <col min="13826" max="13826" width="70.625" style="253" customWidth="1"/>
    <col min="13827" max="14080" width="9" style="253"/>
    <col min="14081" max="14081" width="10.625" style="253" customWidth="1"/>
    <col min="14082" max="14082" width="70.625" style="253" customWidth="1"/>
    <col min="14083" max="14336" width="9" style="253"/>
    <col min="14337" max="14337" width="10.625" style="253" customWidth="1"/>
    <col min="14338" max="14338" width="70.625" style="253" customWidth="1"/>
    <col min="14339" max="14592" width="9" style="253"/>
    <col min="14593" max="14593" width="10.625" style="253" customWidth="1"/>
    <col min="14594" max="14594" width="70.625" style="253" customWidth="1"/>
    <col min="14595" max="14848" width="9" style="253"/>
    <col min="14849" max="14849" width="10.625" style="253" customWidth="1"/>
    <col min="14850" max="14850" width="70.625" style="253" customWidth="1"/>
    <col min="14851" max="15104" width="9" style="253"/>
    <col min="15105" max="15105" width="10.625" style="253" customWidth="1"/>
    <col min="15106" max="15106" width="70.625" style="253" customWidth="1"/>
    <col min="15107" max="15360" width="9" style="253"/>
    <col min="15361" max="15361" width="10.625" style="253" customWidth="1"/>
    <col min="15362" max="15362" width="70.625" style="253" customWidth="1"/>
    <col min="15363" max="15616" width="9" style="253"/>
    <col min="15617" max="15617" width="10.625" style="253" customWidth="1"/>
    <col min="15618" max="15618" width="70.625" style="253" customWidth="1"/>
    <col min="15619" max="15872" width="9" style="253"/>
    <col min="15873" max="15873" width="10.625" style="253" customWidth="1"/>
    <col min="15874" max="15874" width="70.625" style="253" customWidth="1"/>
    <col min="15875" max="16128" width="9" style="253"/>
    <col min="16129" max="16129" width="10.625" style="253" customWidth="1"/>
    <col min="16130" max="16130" width="70.625" style="253" customWidth="1"/>
    <col min="16131" max="16384" width="9" style="253"/>
  </cols>
  <sheetData>
    <row r="1" spans="1:2" ht="22.5" customHeight="1" x14ac:dyDescent="0.15">
      <c r="A1" s="252" t="s">
        <v>160</v>
      </c>
    </row>
    <row r="2" spans="1:2" s="255" customFormat="1" ht="37.5" customHeight="1" thickBot="1" x14ac:dyDescent="0.2">
      <c r="A2" s="254" t="s">
        <v>144</v>
      </c>
    </row>
    <row r="3" spans="1:2" s="255" customFormat="1" ht="22.5" customHeight="1" thickBot="1" x14ac:dyDescent="0.2">
      <c r="A3" s="256" t="s">
        <v>145</v>
      </c>
      <c r="B3" s="257" t="s">
        <v>146</v>
      </c>
    </row>
    <row r="4" spans="1:2" s="255" customFormat="1" ht="22.5" customHeight="1" x14ac:dyDescent="0.15">
      <c r="A4" s="258" t="s">
        <v>147</v>
      </c>
      <c r="B4" s="259" t="s">
        <v>169</v>
      </c>
    </row>
    <row r="5" spans="1:2" s="255" customFormat="1" ht="22.5" customHeight="1" x14ac:dyDescent="0.15">
      <c r="A5" s="260" t="s">
        <v>148</v>
      </c>
      <c r="B5" s="261" t="s">
        <v>170</v>
      </c>
    </row>
    <row r="6" spans="1:2" s="255" customFormat="1" ht="22.5" customHeight="1" x14ac:dyDescent="0.15">
      <c r="A6" s="260" t="s">
        <v>149</v>
      </c>
      <c r="B6" s="261" t="s">
        <v>150</v>
      </c>
    </row>
    <row r="7" spans="1:2" s="255" customFormat="1" ht="22.5" customHeight="1" x14ac:dyDescent="0.15">
      <c r="A7" s="260" t="s">
        <v>151</v>
      </c>
      <c r="B7" s="261" t="s">
        <v>152</v>
      </c>
    </row>
    <row r="8" spans="1:2" s="255" customFormat="1" ht="22.5" customHeight="1" x14ac:dyDescent="0.15">
      <c r="A8" s="260" t="s">
        <v>153</v>
      </c>
      <c r="B8" s="261" t="s">
        <v>154</v>
      </c>
    </row>
    <row r="9" spans="1:2" s="255" customFormat="1" ht="22.5" customHeight="1" x14ac:dyDescent="0.15">
      <c r="A9" s="260" t="s">
        <v>155</v>
      </c>
      <c r="B9" s="261" t="s">
        <v>156</v>
      </c>
    </row>
    <row r="10" spans="1:2" s="255" customFormat="1" ht="22.5" customHeight="1" thickBot="1" x14ac:dyDescent="0.2">
      <c r="A10" s="262" t="s">
        <v>157</v>
      </c>
      <c r="B10" s="263" t="s">
        <v>158</v>
      </c>
    </row>
    <row r="11" spans="1:2" s="255" customFormat="1" ht="22.5" customHeight="1" x14ac:dyDescent="0.15">
      <c r="A11" s="264" t="s">
        <v>159</v>
      </c>
      <c r="B11" s="264"/>
    </row>
  </sheetData>
  <phoneticPr fontId="2"/>
  <hyperlinks>
    <hyperlink ref="A4" location="'１当初予算'!A1" display="１"/>
    <hyperlink ref="A5" location="'２決算額'!A1" display="２"/>
    <hyperlink ref="A6" location="'３決算額の推移'!A1" display="３"/>
    <hyperlink ref="A7:A10" location="'３  商業規模推移'!A1" display="３"/>
    <hyperlink ref="A7" location="'４市税の収入状況'!A1" display="４"/>
    <hyperlink ref="A8" location="'５一般会計の経費別決算額'!A1" display="５"/>
    <hyperlink ref="A9" location="'６市有財産'!A1" display="６"/>
    <hyperlink ref="A10" location="'７市債の状況'!A1" display="７"/>
  </hyperlinks>
  <pageMargins left="0.59055118110236227" right="0.39370078740157483" top="0.39370078740157483" bottom="0.39370078740157483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51"/>
  <sheetViews>
    <sheetView showGridLines="0" view="pageBreakPreview" zoomScaleNormal="100" zoomScaleSheetLayoutView="100" workbookViewId="0">
      <selection activeCell="J43" sqref="J43"/>
    </sheetView>
  </sheetViews>
  <sheetFormatPr defaultRowHeight="13.5" x14ac:dyDescent="0.15"/>
  <cols>
    <col min="1" max="1" width="26.25" style="4" customWidth="1"/>
    <col min="2" max="2" width="12.5" style="4" customWidth="1"/>
    <col min="3" max="3" width="8.75" style="7" customWidth="1"/>
    <col min="4" max="4" width="12.5" style="4" customWidth="1"/>
    <col min="5" max="5" width="8.75" style="7" customWidth="1"/>
    <col min="6" max="6" width="12.5" style="8" customWidth="1"/>
    <col min="7" max="7" width="8.75" style="7" customWidth="1"/>
    <col min="8" max="16384" width="9" style="4"/>
  </cols>
  <sheetData>
    <row r="1" spans="1:7" s="253" customFormat="1" ht="22.5" customHeight="1" x14ac:dyDescent="0.15">
      <c r="A1" s="252" t="s">
        <v>161</v>
      </c>
    </row>
    <row r="2" spans="1:7" s="255" customFormat="1" ht="37.5" customHeight="1" x14ac:dyDescent="0.15">
      <c r="A2" s="254" t="s">
        <v>144</v>
      </c>
    </row>
    <row r="3" spans="1:7" s="81" customFormat="1" ht="22.5" customHeight="1" x14ac:dyDescent="0.15">
      <c r="A3" s="81" t="s">
        <v>162</v>
      </c>
    </row>
    <row r="4" spans="1:7" s="81" customFormat="1" ht="7.5" customHeight="1" x14ac:dyDescent="0.15"/>
    <row r="5" spans="1:7" ht="13.5" customHeight="1" x14ac:dyDescent="0.15">
      <c r="A5" s="128" t="s">
        <v>0</v>
      </c>
      <c r="B5" s="16"/>
      <c r="C5" s="16"/>
      <c r="D5" s="16"/>
      <c r="E5" s="16"/>
      <c r="G5" s="88"/>
    </row>
    <row r="6" spans="1:7" ht="13.5" customHeight="1" x14ac:dyDescent="0.15">
      <c r="A6" s="273" t="s">
        <v>1</v>
      </c>
      <c r="B6" s="276" t="s">
        <v>163</v>
      </c>
      <c r="C6" s="277"/>
      <c r="D6" s="277" t="s">
        <v>140</v>
      </c>
      <c r="E6" s="277"/>
      <c r="F6" s="278" t="s">
        <v>2</v>
      </c>
      <c r="G6" s="279"/>
    </row>
    <row r="7" spans="1:7" ht="13.5" customHeight="1" x14ac:dyDescent="0.15">
      <c r="A7" s="274"/>
      <c r="B7" s="121" t="s">
        <v>89</v>
      </c>
      <c r="C7" s="122" t="s">
        <v>3</v>
      </c>
      <c r="D7" s="123" t="s">
        <v>77</v>
      </c>
      <c r="E7" s="122" t="s">
        <v>3</v>
      </c>
      <c r="F7" s="124" t="s">
        <v>4</v>
      </c>
      <c r="G7" s="125" t="s">
        <v>5</v>
      </c>
    </row>
    <row r="8" spans="1:7" ht="13.5" customHeight="1" x14ac:dyDescent="0.15">
      <c r="A8" s="275"/>
      <c r="B8" s="126" t="s">
        <v>90</v>
      </c>
      <c r="C8" s="120" t="s">
        <v>91</v>
      </c>
      <c r="D8" s="119" t="s">
        <v>90</v>
      </c>
      <c r="E8" s="120" t="s">
        <v>91</v>
      </c>
      <c r="F8" s="119" t="s">
        <v>90</v>
      </c>
      <c r="G8" s="127" t="s">
        <v>91</v>
      </c>
    </row>
    <row r="9" spans="1:7" ht="13.5" customHeight="1" x14ac:dyDescent="0.15">
      <c r="A9" s="89" t="s">
        <v>117</v>
      </c>
      <c r="B9" s="228">
        <v>6252000</v>
      </c>
      <c r="C9" s="229">
        <f t="shared" ref="C9:C30" si="0">(B9/$B$29)*100</f>
        <v>324.00027362787023</v>
      </c>
      <c r="D9" s="45">
        <v>6144000</v>
      </c>
      <c r="E9" s="46">
        <v>24.645006016847169</v>
      </c>
      <c r="F9" s="47">
        <f>B9-D9</f>
        <v>108000</v>
      </c>
      <c r="G9" s="48">
        <f>B9/D9*100-100</f>
        <v>1.7578125</v>
      </c>
    </row>
    <row r="10" spans="1:7" ht="13.5" customHeight="1" x14ac:dyDescent="0.15">
      <c r="A10" s="90" t="s">
        <v>6</v>
      </c>
      <c r="B10" s="230">
        <v>202900</v>
      </c>
      <c r="C10" s="231">
        <f t="shared" si="0"/>
        <v>10.514980089426563</v>
      </c>
      <c r="D10" s="49">
        <v>204500</v>
      </c>
      <c r="E10" s="50">
        <v>0.82029683112715601</v>
      </c>
      <c r="F10" s="51">
        <f t="shared" ref="F10:F31" si="1">B10-D10</f>
        <v>-1600</v>
      </c>
      <c r="G10" s="52">
        <f t="shared" ref="G10:G31" si="2">B10/D10*100-100</f>
        <v>-0.78239608801955285</v>
      </c>
    </row>
    <row r="11" spans="1:7" ht="13.5" customHeight="1" x14ac:dyDescent="0.15">
      <c r="A11" s="90" t="s">
        <v>7</v>
      </c>
      <c r="B11" s="232">
        <v>4300</v>
      </c>
      <c r="C11" s="231">
        <f t="shared" si="0"/>
        <v>0.22284087917463885</v>
      </c>
      <c r="D11" s="53">
        <v>5300</v>
      </c>
      <c r="E11" s="50">
        <v>2.1259526674689132E-2</v>
      </c>
      <c r="F11" s="51">
        <f t="shared" si="1"/>
        <v>-1000</v>
      </c>
      <c r="G11" s="52">
        <f t="shared" si="2"/>
        <v>-18.867924528301884</v>
      </c>
    </row>
    <row r="12" spans="1:7" ht="13.5" customHeight="1" x14ac:dyDescent="0.15">
      <c r="A12" s="90" t="s">
        <v>34</v>
      </c>
      <c r="B12" s="232">
        <v>23600</v>
      </c>
      <c r="C12" s="231">
        <f t="shared" si="0"/>
        <v>1.2230336624468552</v>
      </c>
      <c r="D12" s="53">
        <v>23000</v>
      </c>
      <c r="E12" s="50">
        <v>9.2258323305254714E-2</v>
      </c>
      <c r="F12" s="51">
        <f t="shared" si="1"/>
        <v>600</v>
      </c>
      <c r="G12" s="52">
        <f t="shared" si="2"/>
        <v>2.6086956521739211</v>
      </c>
    </row>
    <row r="13" spans="1:7" ht="13.5" customHeight="1" x14ac:dyDescent="0.15">
      <c r="A13" s="92" t="s">
        <v>32</v>
      </c>
      <c r="B13" s="232">
        <v>23500</v>
      </c>
      <c r="C13" s="231">
        <f t="shared" si="0"/>
        <v>1.2178513164195377</v>
      </c>
      <c r="D13" s="53">
        <v>19600</v>
      </c>
      <c r="E13" s="50">
        <v>7.8620136381869238E-2</v>
      </c>
      <c r="F13" s="51">
        <f t="shared" si="1"/>
        <v>3900</v>
      </c>
      <c r="G13" s="52">
        <f t="shared" si="2"/>
        <v>19.897959183673478</v>
      </c>
    </row>
    <row r="14" spans="1:7" ht="13.5" customHeight="1" x14ac:dyDescent="0.15">
      <c r="A14" s="92" t="s">
        <v>88</v>
      </c>
      <c r="B14" s="232">
        <v>66400</v>
      </c>
      <c r="C14" s="231">
        <f t="shared" si="0"/>
        <v>3.4410777621386091</v>
      </c>
      <c r="D14" s="53">
        <v>64400</v>
      </c>
      <c r="E14" s="206">
        <v>0.2583233052547132</v>
      </c>
      <c r="F14" s="51">
        <f t="shared" si="1"/>
        <v>2000</v>
      </c>
      <c r="G14" s="52">
        <f t="shared" si="2"/>
        <v>3.1055900621118013</v>
      </c>
    </row>
    <row r="15" spans="1:7" ht="13.5" customHeight="1" x14ac:dyDescent="0.15">
      <c r="A15" s="90" t="s">
        <v>33</v>
      </c>
      <c r="B15" s="232">
        <v>1262000</v>
      </c>
      <c r="C15" s="231">
        <f t="shared" si="0"/>
        <v>65.401206864742846</v>
      </c>
      <c r="D15" s="53">
        <v>1148000</v>
      </c>
      <c r="E15" s="50">
        <v>4.6048937023666268</v>
      </c>
      <c r="F15" s="51">
        <f>B15-D15</f>
        <v>114000</v>
      </c>
      <c r="G15" s="52">
        <f>B15/D15*100-100</f>
        <v>9.9303135888501686</v>
      </c>
    </row>
    <row r="16" spans="1:7" ht="13.5" customHeight="1" x14ac:dyDescent="0.15">
      <c r="A16" s="90" t="s">
        <v>8</v>
      </c>
      <c r="B16" s="232">
        <v>4000</v>
      </c>
      <c r="C16" s="231">
        <f t="shared" si="0"/>
        <v>0.20729384109268731</v>
      </c>
      <c r="D16" s="53">
        <v>3900</v>
      </c>
      <c r="E16" s="50">
        <v>1.5643802647412757E-2</v>
      </c>
      <c r="F16" s="51">
        <f t="shared" si="1"/>
        <v>100</v>
      </c>
      <c r="G16" s="52">
        <f t="shared" si="2"/>
        <v>2.564102564102555</v>
      </c>
    </row>
    <row r="17" spans="1:7" ht="13.5" customHeight="1" x14ac:dyDescent="0.15">
      <c r="A17" s="90" t="s">
        <v>84</v>
      </c>
      <c r="B17" s="232">
        <v>13500</v>
      </c>
      <c r="C17" s="231">
        <f t="shared" si="0"/>
        <v>0.69961671368781964</v>
      </c>
      <c r="D17" s="53">
        <v>13200</v>
      </c>
      <c r="E17" s="50">
        <v>5.2948255114320095E-2</v>
      </c>
      <c r="F17" s="51">
        <f t="shared" si="1"/>
        <v>300</v>
      </c>
      <c r="G17" s="52">
        <f t="shared" si="2"/>
        <v>2.2727272727272663</v>
      </c>
    </row>
    <row r="18" spans="1:7" ht="13.5" customHeight="1" x14ac:dyDescent="0.15">
      <c r="A18" s="90" t="s">
        <v>9</v>
      </c>
      <c r="B18" s="232">
        <v>60000</v>
      </c>
      <c r="C18" s="231">
        <f t="shared" si="0"/>
        <v>3.1094076163903095</v>
      </c>
      <c r="D18" s="53">
        <v>50000</v>
      </c>
      <c r="E18" s="50">
        <v>0.20056157240272765</v>
      </c>
      <c r="F18" s="51">
        <f t="shared" si="1"/>
        <v>10000</v>
      </c>
      <c r="G18" s="52">
        <f t="shared" si="2"/>
        <v>20</v>
      </c>
    </row>
    <row r="19" spans="1:7" ht="13.5" customHeight="1" x14ac:dyDescent="0.15">
      <c r="A19" s="90" t="s">
        <v>10</v>
      </c>
      <c r="B19" s="232">
        <v>5100000</v>
      </c>
      <c r="C19" s="231">
        <f t="shared" si="0"/>
        <v>264.29964739317626</v>
      </c>
      <c r="D19" s="53">
        <v>5100000</v>
      </c>
      <c r="E19" s="50">
        <v>20.457280385078221</v>
      </c>
      <c r="F19" s="51">
        <f t="shared" si="1"/>
        <v>0</v>
      </c>
      <c r="G19" s="52">
        <f t="shared" si="2"/>
        <v>0</v>
      </c>
    </row>
    <row r="20" spans="1:7" ht="13.5" customHeight="1" x14ac:dyDescent="0.15">
      <c r="A20" s="92" t="s">
        <v>11</v>
      </c>
      <c r="B20" s="232">
        <v>7000</v>
      </c>
      <c r="C20" s="231">
        <f t="shared" si="0"/>
        <v>0.36276422191220276</v>
      </c>
      <c r="D20" s="53">
        <v>7000</v>
      </c>
      <c r="E20" s="50">
        <v>2.8078620136381866E-2</v>
      </c>
      <c r="F20" s="51">
        <f t="shared" si="1"/>
        <v>0</v>
      </c>
      <c r="G20" s="52">
        <f t="shared" si="2"/>
        <v>0</v>
      </c>
    </row>
    <row r="21" spans="1:7" ht="13.5" customHeight="1" x14ac:dyDescent="0.15">
      <c r="A21" s="90" t="s">
        <v>12</v>
      </c>
      <c r="B21" s="232">
        <v>351063</v>
      </c>
      <c r="C21" s="231">
        <f t="shared" si="0"/>
        <v>18.193299433880519</v>
      </c>
      <c r="D21" s="53">
        <v>302409</v>
      </c>
      <c r="E21" s="50">
        <v>1.2130324909747292</v>
      </c>
      <c r="F21" s="51">
        <f t="shared" si="1"/>
        <v>48654</v>
      </c>
      <c r="G21" s="52">
        <f t="shared" si="2"/>
        <v>16.088806880747583</v>
      </c>
    </row>
    <row r="22" spans="1:7" ht="13.5" customHeight="1" x14ac:dyDescent="0.15">
      <c r="A22" s="90" t="s">
        <v>13</v>
      </c>
      <c r="B22" s="232">
        <v>302572</v>
      </c>
      <c r="C22" s="231">
        <f t="shared" si="0"/>
        <v>15.680328021774145</v>
      </c>
      <c r="D22" s="53">
        <v>305891</v>
      </c>
      <c r="E22" s="50">
        <v>1.2269995988768552</v>
      </c>
      <c r="F22" s="51">
        <f t="shared" si="1"/>
        <v>-3319</v>
      </c>
      <c r="G22" s="52">
        <f t="shared" si="2"/>
        <v>-1.0850270194284803</v>
      </c>
    </row>
    <row r="23" spans="1:7" ht="13.5" customHeight="1" x14ac:dyDescent="0.15">
      <c r="A23" s="90" t="s">
        <v>14</v>
      </c>
      <c r="B23" s="232">
        <v>2842272</v>
      </c>
      <c r="C23" s="231">
        <f t="shared" si="0"/>
        <v>147.29637007754863</v>
      </c>
      <c r="D23" s="53">
        <v>2971676</v>
      </c>
      <c r="E23" s="50">
        <v>11.920080224628961</v>
      </c>
      <c r="F23" s="51">
        <f t="shared" si="1"/>
        <v>-129404</v>
      </c>
      <c r="G23" s="52">
        <f t="shared" si="2"/>
        <v>-4.3545797051899342</v>
      </c>
    </row>
    <row r="24" spans="1:7" ht="13.5" customHeight="1" x14ac:dyDescent="0.15">
      <c r="A24" s="90" t="s">
        <v>15</v>
      </c>
      <c r="B24" s="232">
        <v>1379036</v>
      </c>
      <c r="C24" s="231">
        <f t="shared" si="0"/>
        <v>71.466417361273784</v>
      </c>
      <c r="D24" s="53">
        <v>1389995</v>
      </c>
      <c r="E24" s="50">
        <v>5.5755916566385881</v>
      </c>
      <c r="F24" s="51">
        <f t="shared" si="1"/>
        <v>-10959</v>
      </c>
      <c r="G24" s="52">
        <f t="shared" si="2"/>
        <v>-0.78842010223057457</v>
      </c>
    </row>
    <row r="25" spans="1:7" ht="13.5" customHeight="1" x14ac:dyDescent="0.15">
      <c r="A25" s="90" t="s">
        <v>16</v>
      </c>
      <c r="B25" s="232">
        <v>21355</v>
      </c>
      <c r="C25" s="231">
        <f t="shared" si="0"/>
        <v>1.1066899941335842</v>
      </c>
      <c r="D25" s="53">
        <v>31745</v>
      </c>
      <c r="E25" s="50">
        <v>0.12733654231849176</v>
      </c>
      <c r="F25" s="51">
        <f t="shared" si="1"/>
        <v>-10390</v>
      </c>
      <c r="G25" s="52">
        <f t="shared" si="2"/>
        <v>-32.729563710820599</v>
      </c>
    </row>
    <row r="26" spans="1:7" ht="13.5" customHeight="1" x14ac:dyDescent="0.15">
      <c r="A26" s="90" t="s">
        <v>118</v>
      </c>
      <c r="B26" s="233">
        <v>2000500</v>
      </c>
      <c r="C26" s="231">
        <f t="shared" si="0"/>
        <v>103.67283227648024</v>
      </c>
      <c r="D26" s="54">
        <v>1600720</v>
      </c>
      <c r="E26" s="50">
        <v>6.4208584035298832</v>
      </c>
      <c r="F26" s="51">
        <f t="shared" si="1"/>
        <v>399780</v>
      </c>
      <c r="G26" s="52">
        <f t="shared" si="2"/>
        <v>24.975011244939765</v>
      </c>
    </row>
    <row r="27" spans="1:7" ht="13.5" customHeight="1" x14ac:dyDescent="0.15">
      <c r="A27" s="90" t="s">
        <v>119</v>
      </c>
      <c r="B27" s="232">
        <v>2219874</v>
      </c>
      <c r="C27" s="231">
        <f t="shared" si="0"/>
        <v>115.04155205044704</v>
      </c>
      <c r="D27" s="53">
        <v>1629704</v>
      </c>
      <c r="E27" s="50">
        <v>6.5371199358202974</v>
      </c>
      <c r="F27" s="51">
        <f t="shared" si="1"/>
        <v>590170</v>
      </c>
      <c r="G27" s="52">
        <f t="shared" si="2"/>
        <v>36.213324628276041</v>
      </c>
    </row>
    <row r="28" spans="1:7" ht="13.5" customHeight="1" x14ac:dyDescent="0.15">
      <c r="A28" s="90" t="s">
        <v>120</v>
      </c>
      <c r="B28" s="232">
        <v>300000</v>
      </c>
      <c r="C28" s="231">
        <f t="shared" si="0"/>
        <v>15.547038081951548</v>
      </c>
      <c r="D28" s="53">
        <v>300000</v>
      </c>
      <c r="E28" s="50">
        <v>1.2033694344163659</v>
      </c>
      <c r="F28" s="51">
        <f t="shared" si="1"/>
        <v>0</v>
      </c>
      <c r="G28" s="52">
        <f t="shared" si="2"/>
        <v>0</v>
      </c>
    </row>
    <row r="29" spans="1:7" ht="13.5" customHeight="1" x14ac:dyDescent="0.15">
      <c r="A29" s="90" t="s">
        <v>121</v>
      </c>
      <c r="B29" s="232">
        <v>1929628</v>
      </c>
      <c r="C29" s="231">
        <f t="shared" si="0"/>
        <v>100</v>
      </c>
      <c r="D29" s="53">
        <v>2447660</v>
      </c>
      <c r="E29" s="50">
        <v>9.8181307661452077</v>
      </c>
      <c r="F29" s="51">
        <f t="shared" si="1"/>
        <v>-518032</v>
      </c>
      <c r="G29" s="52">
        <f t="shared" si="2"/>
        <v>-21.164377405358593</v>
      </c>
    </row>
    <row r="30" spans="1:7" ht="13.5" customHeight="1" x14ac:dyDescent="0.15">
      <c r="A30" s="91" t="s">
        <v>122</v>
      </c>
      <c r="B30" s="234">
        <v>2014500</v>
      </c>
      <c r="C30" s="235">
        <f t="shared" si="0"/>
        <v>104.39836072030464</v>
      </c>
      <c r="D30" s="55">
        <v>1167300</v>
      </c>
      <c r="E30" s="56">
        <v>4.6823104693140793</v>
      </c>
      <c r="F30" s="57">
        <f t="shared" si="1"/>
        <v>847200</v>
      </c>
      <c r="G30" s="58">
        <f>B30/D30*100-100</f>
        <v>72.577743510665641</v>
      </c>
    </row>
    <row r="31" spans="1:7" ht="13.5" customHeight="1" x14ac:dyDescent="0.15">
      <c r="A31" s="21" t="s">
        <v>17</v>
      </c>
      <c r="B31" s="22">
        <f>SUM(B9:B30)</f>
        <v>26380000</v>
      </c>
      <c r="C31" s="23">
        <f>SUM(C9:C30)</f>
        <v>1367.1028820062727</v>
      </c>
      <c r="D31" s="59">
        <v>24930000</v>
      </c>
      <c r="E31" s="60">
        <v>99.999999999999986</v>
      </c>
      <c r="F31" s="61">
        <f t="shared" si="1"/>
        <v>1450000</v>
      </c>
      <c r="G31" s="62">
        <f t="shared" si="2"/>
        <v>5.8162855996791052</v>
      </c>
    </row>
    <row r="32" spans="1:7" ht="13.5" customHeight="1" x14ac:dyDescent="0.15">
      <c r="A32" s="114"/>
      <c r="B32" s="108"/>
      <c r="C32" s="109"/>
      <c r="D32" s="110"/>
      <c r="E32" s="111"/>
      <c r="F32" s="112"/>
      <c r="G32" s="113"/>
    </row>
    <row r="33" spans="1:7" ht="13.5" customHeight="1" x14ac:dyDescent="0.15">
      <c r="A33" s="118"/>
      <c r="B33" s="118"/>
      <c r="C33" s="118"/>
      <c r="D33" s="118"/>
      <c r="E33" s="118"/>
      <c r="F33" s="87"/>
      <c r="G33" s="87"/>
    </row>
    <row r="34" spans="1:7" ht="13.5" customHeight="1" x14ac:dyDescent="0.15">
      <c r="A34" s="128" t="s">
        <v>18</v>
      </c>
      <c r="B34" s="16"/>
      <c r="C34" s="16"/>
      <c r="D34" s="16"/>
      <c r="E34" s="16"/>
      <c r="F34" s="87"/>
      <c r="G34" s="88"/>
    </row>
    <row r="35" spans="1:7" ht="13.5" customHeight="1" x14ac:dyDescent="0.15">
      <c r="A35" s="273" t="s">
        <v>1</v>
      </c>
      <c r="B35" s="276" t="s">
        <v>163</v>
      </c>
      <c r="C35" s="277"/>
      <c r="D35" s="277" t="s">
        <v>140</v>
      </c>
      <c r="E35" s="277"/>
      <c r="F35" s="278" t="s">
        <v>2</v>
      </c>
      <c r="G35" s="279"/>
    </row>
    <row r="36" spans="1:7" ht="13.5" customHeight="1" x14ac:dyDescent="0.15">
      <c r="A36" s="274"/>
      <c r="B36" s="121" t="s">
        <v>89</v>
      </c>
      <c r="C36" s="122" t="s">
        <v>3</v>
      </c>
      <c r="D36" s="123" t="s">
        <v>77</v>
      </c>
      <c r="E36" s="122" t="s">
        <v>3</v>
      </c>
      <c r="F36" s="124" t="s">
        <v>4</v>
      </c>
      <c r="G36" s="125" t="s">
        <v>5</v>
      </c>
    </row>
    <row r="37" spans="1:7" ht="13.5" customHeight="1" x14ac:dyDescent="0.15">
      <c r="A37" s="275"/>
      <c r="B37" s="126" t="s">
        <v>90</v>
      </c>
      <c r="C37" s="120" t="s">
        <v>91</v>
      </c>
      <c r="D37" s="119" t="s">
        <v>90</v>
      </c>
      <c r="E37" s="120" t="s">
        <v>91</v>
      </c>
      <c r="F37" s="119" t="s">
        <v>90</v>
      </c>
      <c r="G37" s="127" t="s">
        <v>91</v>
      </c>
    </row>
    <row r="38" spans="1:7" ht="13.5" customHeight="1" x14ac:dyDescent="0.15">
      <c r="A38" s="93" t="s">
        <v>19</v>
      </c>
      <c r="B38" s="236">
        <v>217762</v>
      </c>
      <c r="C38" s="237">
        <f t="shared" ref="C38:C48" si="3">(B38/$B$49)*100</f>
        <v>1088.81</v>
      </c>
      <c r="D38" s="63">
        <v>210527</v>
      </c>
      <c r="E38" s="64">
        <v>0.84447252306458087</v>
      </c>
      <c r="F38" s="47">
        <f>B38-D38</f>
        <v>7235</v>
      </c>
      <c r="G38" s="65">
        <f>B38/D38*100-100</f>
        <v>3.4366138310050474</v>
      </c>
    </row>
    <row r="39" spans="1:7" ht="13.5" customHeight="1" x14ac:dyDescent="0.15">
      <c r="A39" s="94" t="s">
        <v>20</v>
      </c>
      <c r="B39" s="53">
        <v>4471523</v>
      </c>
      <c r="C39" s="66">
        <f t="shared" si="3"/>
        <v>22357.615000000002</v>
      </c>
      <c r="D39" s="67">
        <v>4544454</v>
      </c>
      <c r="E39" s="68">
        <v>18.228856799037306</v>
      </c>
      <c r="F39" s="51">
        <f t="shared" ref="F39:F50" si="4">B39-D39</f>
        <v>-72931</v>
      </c>
      <c r="G39" s="69">
        <f t="shared" ref="G39:G50" si="5">B39/D39*100-100</f>
        <v>-1.6048352563366279</v>
      </c>
    </row>
    <row r="40" spans="1:7" ht="13.5" customHeight="1" x14ac:dyDescent="0.15">
      <c r="A40" s="94" t="s">
        <v>21</v>
      </c>
      <c r="B40" s="53">
        <v>7673456</v>
      </c>
      <c r="C40" s="66">
        <f t="shared" si="3"/>
        <v>38367.279999999999</v>
      </c>
      <c r="D40" s="67">
        <v>7645253</v>
      </c>
      <c r="E40" s="68">
        <v>30.666879261933417</v>
      </c>
      <c r="F40" s="51">
        <f t="shared" si="4"/>
        <v>28203</v>
      </c>
      <c r="G40" s="69">
        <f t="shared" si="5"/>
        <v>0.36889557480961344</v>
      </c>
    </row>
    <row r="41" spans="1:7" ht="13.5" customHeight="1" x14ac:dyDescent="0.15">
      <c r="A41" s="94" t="s">
        <v>22</v>
      </c>
      <c r="B41" s="53">
        <v>2857318</v>
      </c>
      <c r="C41" s="66">
        <f t="shared" si="3"/>
        <v>14286.59</v>
      </c>
      <c r="D41" s="67">
        <v>1727464</v>
      </c>
      <c r="E41" s="68">
        <v>6.92925792218211</v>
      </c>
      <c r="F41" s="51">
        <f t="shared" si="4"/>
        <v>1129854</v>
      </c>
      <c r="G41" s="69">
        <f t="shared" si="5"/>
        <v>65.405357217285001</v>
      </c>
    </row>
    <row r="42" spans="1:7" ht="13.5" customHeight="1" x14ac:dyDescent="0.15">
      <c r="A42" s="94" t="s">
        <v>23</v>
      </c>
      <c r="B42" s="53">
        <v>190852</v>
      </c>
      <c r="C42" s="66">
        <f t="shared" si="3"/>
        <v>954.26</v>
      </c>
      <c r="D42" s="67">
        <v>178934</v>
      </c>
      <c r="E42" s="68">
        <v>0.71774568792619342</v>
      </c>
      <c r="F42" s="51">
        <f t="shared" si="4"/>
        <v>11918</v>
      </c>
      <c r="G42" s="69">
        <f t="shared" si="5"/>
        <v>6.6605564062727041</v>
      </c>
    </row>
    <row r="43" spans="1:7" ht="13.5" customHeight="1" x14ac:dyDescent="0.15">
      <c r="A43" s="94" t="s">
        <v>24</v>
      </c>
      <c r="B43" s="53">
        <v>674726</v>
      </c>
      <c r="C43" s="66">
        <f t="shared" si="3"/>
        <v>3373.63</v>
      </c>
      <c r="D43" s="67">
        <v>659617</v>
      </c>
      <c r="E43" s="68">
        <v>2.6458764540713999</v>
      </c>
      <c r="F43" s="51">
        <f t="shared" si="4"/>
        <v>15109</v>
      </c>
      <c r="G43" s="69">
        <f t="shared" si="5"/>
        <v>2.2905716499119961</v>
      </c>
    </row>
    <row r="44" spans="1:7" ht="13.5" customHeight="1" x14ac:dyDescent="0.15">
      <c r="A44" s="94" t="s">
        <v>25</v>
      </c>
      <c r="B44" s="53">
        <v>1700497</v>
      </c>
      <c r="C44" s="66">
        <f t="shared" si="3"/>
        <v>8502.4850000000006</v>
      </c>
      <c r="D44" s="67">
        <v>1573060</v>
      </c>
      <c r="E44" s="66">
        <v>6.3099077416766942</v>
      </c>
      <c r="F44" s="51">
        <f t="shared" si="4"/>
        <v>127437</v>
      </c>
      <c r="G44" s="69">
        <f t="shared" si="5"/>
        <v>8.1012167368059664</v>
      </c>
    </row>
    <row r="45" spans="1:7" ht="13.5" customHeight="1" x14ac:dyDescent="0.15">
      <c r="A45" s="94" t="s">
        <v>26</v>
      </c>
      <c r="B45" s="53">
        <v>2771486</v>
      </c>
      <c r="C45" s="66">
        <f t="shared" si="3"/>
        <v>13857.43</v>
      </c>
      <c r="D45" s="67">
        <v>2802085</v>
      </c>
      <c r="E45" s="68">
        <v>11.239811472121941</v>
      </c>
      <c r="F45" s="51">
        <f t="shared" si="4"/>
        <v>-30599</v>
      </c>
      <c r="G45" s="69">
        <f t="shared" si="5"/>
        <v>-1.0920082724114337</v>
      </c>
    </row>
    <row r="46" spans="1:7" ht="13.5" customHeight="1" x14ac:dyDescent="0.15">
      <c r="A46" s="94" t="s">
        <v>27</v>
      </c>
      <c r="B46" s="53">
        <v>914514</v>
      </c>
      <c r="C46" s="66">
        <f t="shared" si="3"/>
        <v>4572.5700000000006</v>
      </c>
      <c r="D46" s="67">
        <v>891494</v>
      </c>
      <c r="E46" s="68">
        <v>3.5759887685519458</v>
      </c>
      <c r="F46" s="51">
        <f t="shared" si="4"/>
        <v>23020</v>
      </c>
      <c r="G46" s="69">
        <f t="shared" si="5"/>
        <v>2.5821822693142167</v>
      </c>
    </row>
    <row r="47" spans="1:7" ht="13.5" customHeight="1" x14ac:dyDescent="0.15">
      <c r="A47" s="94" t="s">
        <v>28</v>
      </c>
      <c r="B47" s="53">
        <v>2870586</v>
      </c>
      <c r="C47" s="66">
        <f t="shared" si="3"/>
        <v>14352.93</v>
      </c>
      <c r="D47" s="67">
        <v>2686059</v>
      </c>
      <c r="E47" s="68">
        <v>10.774404332129963</v>
      </c>
      <c r="F47" s="51">
        <f t="shared" si="4"/>
        <v>184527</v>
      </c>
      <c r="G47" s="69">
        <f t="shared" si="5"/>
        <v>6.8698044235067073</v>
      </c>
    </row>
    <row r="48" spans="1:7" ht="13.5" customHeight="1" x14ac:dyDescent="0.15">
      <c r="A48" s="94" t="s">
        <v>29</v>
      </c>
      <c r="B48" s="53">
        <v>2017280</v>
      </c>
      <c r="C48" s="66">
        <f t="shared" si="3"/>
        <v>10086.4</v>
      </c>
      <c r="D48" s="67">
        <v>1991053</v>
      </c>
      <c r="E48" s="68">
        <v>7.986574408343361</v>
      </c>
      <c r="F48" s="51">
        <f t="shared" si="4"/>
        <v>26227</v>
      </c>
      <c r="G48" s="69">
        <f t="shared" si="5"/>
        <v>1.3172426851520243</v>
      </c>
    </row>
    <row r="49" spans="1:7" ht="13.5" customHeight="1" x14ac:dyDescent="0.15">
      <c r="A49" s="95" t="s">
        <v>30</v>
      </c>
      <c r="B49" s="55">
        <v>20000</v>
      </c>
      <c r="C49" s="238">
        <f>(B49/$B$49)*100</f>
        <v>100</v>
      </c>
      <c r="D49" s="70">
        <v>20000</v>
      </c>
      <c r="E49" s="71">
        <v>8.0224628961091046E-2</v>
      </c>
      <c r="F49" s="57">
        <f t="shared" si="4"/>
        <v>0</v>
      </c>
      <c r="G49" s="72">
        <f t="shared" si="5"/>
        <v>0</v>
      </c>
    </row>
    <row r="50" spans="1:7" ht="13.5" customHeight="1" x14ac:dyDescent="0.15">
      <c r="A50" s="21" t="s">
        <v>31</v>
      </c>
      <c r="B50" s="59">
        <f>SUM(B38:B49)</f>
        <v>26380000</v>
      </c>
      <c r="C50" s="73">
        <f>SUM(C38:C49)</f>
        <v>131900</v>
      </c>
      <c r="D50" s="74">
        <v>24930000</v>
      </c>
      <c r="E50" s="103">
        <v>100</v>
      </c>
      <c r="F50" s="61">
        <f t="shared" si="4"/>
        <v>1450000</v>
      </c>
      <c r="G50" s="75">
        <f t="shared" si="5"/>
        <v>5.8162855996791052</v>
      </c>
    </row>
    <row r="51" spans="1:7" x14ac:dyDescent="0.15">
      <c r="A51" s="1"/>
      <c r="B51" s="1"/>
      <c r="C51" s="2"/>
      <c r="D51" s="1"/>
      <c r="E51" s="2"/>
      <c r="F51" s="5"/>
      <c r="G51" s="6" t="s">
        <v>67</v>
      </c>
    </row>
  </sheetData>
  <sheetProtection selectLockedCells="1"/>
  <mergeCells count="8">
    <mergeCell ref="A6:A8"/>
    <mergeCell ref="A35:A37"/>
    <mergeCell ref="B35:C35"/>
    <mergeCell ref="D35:E35"/>
    <mergeCell ref="F35:G35"/>
    <mergeCell ref="B6:C6"/>
    <mergeCell ref="D6:E6"/>
    <mergeCell ref="F6:G6"/>
  </mergeCells>
  <phoneticPr fontId="2"/>
  <pageMargins left="0.75" right="0.75" top="1" bottom="0.8" header="0.51200000000000001" footer="0.51200000000000001"/>
  <pageSetup paperSize="9" scale="88" fitToHeight="0" orientation="portrait" verticalDpi="4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36"/>
  <sheetViews>
    <sheetView showGridLines="0" zoomScaleNormal="100" zoomScaleSheetLayoutView="100" workbookViewId="0">
      <selection activeCell="I11" sqref="I11"/>
    </sheetView>
  </sheetViews>
  <sheetFormatPr defaultRowHeight="13.5" x14ac:dyDescent="0.15"/>
  <cols>
    <col min="1" max="1" width="23.75" style="4" customWidth="1"/>
    <col min="2" max="2" width="11.25" style="4" customWidth="1"/>
    <col min="3" max="3" width="8.75" style="7" customWidth="1"/>
    <col min="4" max="4" width="2.5" style="137" customWidth="1"/>
    <col min="5" max="5" width="23.75" style="4" customWidth="1"/>
    <col min="6" max="6" width="11.25" style="4" customWidth="1"/>
    <col min="7" max="7" width="8.75" style="7" customWidth="1"/>
    <col min="8" max="16384" width="9" style="4"/>
  </cols>
  <sheetData>
    <row r="1" spans="1:10" s="253" customFormat="1" ht="22.5" customHeight="1" x14ac:dyDescent="0.15">
      <c r="A1" s="252" t="s">
        <v>161</v>
      </c>
    </row>
    <row r="2" spans="1:10" s="255" customFormat="1" ht="37.5" customHeight="1" x14ac:dyDescent="0.15">
      <c r="A2" s="254" t="s">
        <v>144</v>
      </c>
    </row>
    <row r="3" spans="1:10" s="84" customFormat="1" ht="22.5" customHeight="1" x14ac:dyDescent="0.15">
      <c r="A3" s="81" t="s">
        <v>164</v>
      </c>
      <c r="B3" s="81"/>
      <c r="C3" s="81"/>
      <c r="D3" s="85"/>
      <c r="E3" s="81"/>
      <c r="F3" s="81"/>
      <c r="G3" s="81"/>
    </row>
    <row r="4" spans="1:10" s="84" customFormat="1" ht="7.5" customHeight="1" x14ac:dyDescent="0.15">
      <c r="B4" s="87"/>
      <c r="C4" s="87"/>
      <c r="D4" s="87"/>
      <c r="E4" s="87"/>
      <c r="F4" s="87"/>
      <c r="G4" s="88"/>
    </row>
    <row r="5" spans="1:10" s="84" customFormat="1" ht="13.5" customHeight="1" x14ac:dyDescent="0.15">
      <c r="A5" s="132" t="s">
        <v>92</v>
      </c>
      <c r="B5" s="87"/>
      <c r="C5" s="87"/>
      <c r="D5" s="87"/>
      <c r="E5" s="138" t="s">
        <v>93</v>
      </c>
      <c r="F5" s="87"/>
      <c r="G5" s="88"/>
    </row>
    <row r="6" spans="1:10" ht="13.5" customHeight="1" x14ac:dyDescent="0.15">
      <c r="A6" s="280" t="s">
        <v>1</v>
      </c>
      <c r="B6" s="140" t="s">
        <v>94</v>
      </c>
      <c r="C6" s="131" t="s">
        <v>3</v>
      </c>
      <c r="D6" s="133"/>
      <c r="E6" s="280" t="s">
        <v>1</v>
      </c>
      <c r="F6" s="140" t="s">
        <v>94</v>
      </c>
      <c r="G6" s="131" t="s">
        <v>3</v>
      </c>
      <c r="I6" s="100"/>
      <c r="J6" s="100"/>
    </row>
    <row r="7" spans="1:10" ht="13.5" customHeight="1" x14ac:dyDescent="0.15">
      <c r="A7" s="281"/>
      <c r="B7" s="126" t="s">
        <v>90</v>
      </c>
      <c r="C7" s="130" t="s">
        <v>91</v>
      </c>
      <c r="D7" s="134"/>
      <c r="E7" s="281"/>
      <c r="F7" s="126" t="s">
        <v>90</v>
      </c>
      <c r="G7" s="130" t="s">
        <v>91</v>
      </c>
      <c r="I7" s="100"/>
      <c r="J7" s="100"/>
    </row>
    <row r="8" spans="1:10" ht="13.5" customHeight="1" x14ac:dyDescent="0.15">
      <c r="A8" s="145" t="s">
        <v>117</v>
      </c>
      <c r="B8" s="239">
        <v>6482126</v>
      </c>
      <c r="C8" s="37">
        <v>20.716959042198365</v>
      </c>
      <c r="D8" s="135"/>
      <c r="E8" s="150" t="s">
        <v>19</v>
      </c>
      <c r="F8" s="239">
        <v>205909</v>
      </c>
      <c r="G8" s="37">
        <v>0.67966289929605317</v>
      </c>
      <c r="I8" s="105"/>
      <c r="J8" s="100"/>
    </row>
    <row r="9" spans="1:10" ht="13.5" customHeight="1" x14ac:dyDescent="0.15">
      <c r="A9" s="146" t="s">
        <v>6</v>
      </c>
      <c r="B9" s="159">
        <v>209064</v>
      </c>
      <c r="C9" s="38">
        <v>0.66817126436575891</v>
      </c>
      <c r="D9" s="135"/>
      <c r="E9" s="151" t="s">
        <v>20</v>
      </c>
      <c r="F9" s="159">
        <v>7284031</v>
      </c>
      <c r="G9" s="38">
        <v>24.043075475196954</v>
      </c>
      <c r="I9" s="105"/>
      <c r="J9" s="100"/>
    </row>
    <row r="10" spans="1:10" ht="13.5" customHeight="1" x14ac:dyDescent="0.15">
      <c r="A10" s="146" t="s">
        <v>7</v>
      </c>
      <c r="B10" s="159">
        <v>2432</v>
      </c>
      <c r="C10" s="38">
        <v>7.7727036454747133E-3</v>
      </c>
      <c r="D10" s="135"/>
      <c r="E10" s="151" t="s">
        <v>21</v>
      </c>
      <c r="F10" s="159">
        <v>8460675</v>
      </c>
      <c r="G10" s="38">
        <v>27.926933259360371</v>
      </c>
      <c r="I10" s="105"/>
      <c r="J10" s="100"/>
    </row>
    <row r="11" spans="1:10" ht="13.5" customHeight="1" x14ac:dyDescent="0.15">
      <c r="A11" s="146" t="s">
        <v>61</v>
      </c>
      <c r="B11" s="159">
        <v>29412</v>
      </c>
      <c r="C11" s="38">
        <v>9.4001134712459813E-2</v>
      </c>
      <c r="D11" s="135"/>
      <c r="E11" s="151" t="s">
        <v>22</v>
      </c>
      <c r="F11" s="159">
        <v>1634618</v>
      </c>
      <c r="G11" s="38">
        <v>5.3955349650647415</v>
      </c>
      <c r="I11" s="105"/>
      <c r="J11" s="100"/>
    </row>
    <row r="12" spans="1:10" ht="13.5" customHeight="1" x14ac:dyDescent="0.15">
      <c r="A12" s="147" t="s">
        <v>62</v>
      </c>
      <c r="B12" s="159">
        <v>21260</v>
      </c>
      <c r="C12" s="38">
        <v>6.7947236637661362E-2</v>
      </c>
      <c r="D12" s="135"/>
      <c r="E12" s="151" t="s">
        <v>23</v>
      </c>
      <c r="F12" s="159">
        <v>179767</v>
      </c>
      <c r="G12" s="38">
        <v>0.59337357967720494</v>
      </c>
      <c r="I12" s="105"/>
      <c r="J12" s="100"/>
    </row>
    <row r="13" spans="1:10" ht="13.5" customHeight="1" x14ac:dyDescent="0.15">
      <c r="A13" s="147" t="s">
        <v>130</v>
      </c>
      <c r="B13" s="159">
        <v>116391</v>
      </c>
      <c r="C13" s="38">
        <v>0.37198715049360503</v>
      </c>
      <c r="D13" s="135"/>
      <c r="E13" s="151" t="s">
        <v>24</v>
      </c>
      <c r="F13" s="159">
        <v>804231</v>
      </c>
      <c r="G13" s="38">
        <v>2.654599717174889</v>
      </c>
      <c r="I13" s="105"/>
      <c r="J13" s="100"/>
    </row>
    <row r="14" spans="1:10" ht="13.5" customHeight="1" x14ac:dyDescent="0.15">
      <c r="A14" s="146" t="s">
        <v>35</v>
      </c>
      <c r="B14" s="159">
        <v>1296630</v>
      </c>
      <c r="C14" s="38">
        <v>4.1440463519045556</v>
      </c>
      <c r="D14" s="135"/>
      <c r="E14" s="151" t="s">
        <v>25</v>
      </c>
      <c r="F14" s="159">
        <v>1783050</v>
      </c>
      <c r="G14" s="38">
        <v>5.8854782092566502</v>
      </c>
      <c r="I14" s="105"/>
      <c r="J14" s="100"/>
    </row>
    <row r="15" spans="1:10" ht="13.5" customHeight="1" x14ac:dyDescent="0.15">
      <c r="A15" s="147" t="s">
        <v>8</v>
      </c>
      <c r="B15" s="159">
        <v>4181</v>
      </c>
      <c r="C15" s="38">
        <v>1.3362530403671784E-2</v>
      </c>
      <c r="D15" s="135"/>
      <c r="E15" s="151" t="s">
        <v>26</v>
      </c>
      <c r="F15" s="159">
        <v>4301161</v>
      </c>
      <c r="G15" s="38">
        <v>14.197240312949463</v>
      </c>
      <c r="I15" s="105"/>
      <c r="J15" s="100"/>
    </row>
    <row r="16" spans="1:10" ht="13.5" customHeight="1" x14ac:dyDescent="0.15">
      <c r="A16" s="146" t="s">
        <v>87</v>
      </c>
      <c r="B16" s="159">
        <v>13742</v>
      </c>
      <c r="C16" s="38">
        <v>4.3919610812546681E-2</v>
      </c>
      <c r="D16" s="135"/>
      <c r="E16" s="151" t="s">
        <v>27</v>
      </c>
      <c r="F16" s="159">
        <v>919925</v>
      </c>
      <c r="G16" s="38">
        <v>3.0364816138921644</v>
      </c>
      <c r="I16" s="105"/>
      <c r="J16" s="100"/>
    </row>
    <row r="17" spans="1:10" ht="13.5" customHeight="1" x14ac:dyDescent="0.15">
      <c r="A17" s="146" t="s">
        <v>9</v>
      </c>
      <c r="B17" s="159">
        <v>66719</v>
      </c>
      <c r="C17" s="38">
        <v>0.2132347921556034</v>
      </c>
      <c r="D17" s="135"/>
      <c r="E17" s="151" t="s">
        <v>28</v>
      </c>
      <c r="F17" s="159">
        <v>2738420</v>
      </c>
      <c r="G17" s="38">
        <v>9.0389564161367293</v>
      </c>
      <c r="I17" s="105"/>
      <c r="J17" s="100"/>
    </row>
    <row r="18" spans="1:10" ht="13.5" customHeight="1" x14ac:dyDescent="0.15">
      <c r="A18" s="146" t="s">
        <v>10</v>
      </c>
      <c r="B18" s="159">
        <v>5438088</v>
      </c>
      <c r="C18" s="38">
        <v>17.380200009051109</v>
      </c>
      <c r="D18" s="135"/>
      <c r="E18" s="151" t="s">
        <v>65</v>
      </c>
      <c r="F18" s="158">
        <v>0</v>
      </c>
      <c r="G18" s="38">
        <v>0</v>
      </c>
      <c r="I18" s="105"/>
      <c r="J18" s="100"/>
    </row>
    <row r="19" spans="1:10" ht="13.5" customHeight="1" x14ac:dyDescent="0.15">
      <c r="A19" s="147" t="s">
        <v>11</v>
      </c>
      <c r="B19" s="159">
        <v>6546</v>
      </c>
      <c r="C19" s="38">
        <v>2.0921101177334488E-2</v>
      </c>
      <c r="D19" s="135"/>
      <c r="E19" s="151" t="s">
        <v>29</v>
      </c>
      <c r="F19" s="158">
        <v>1983967</v>
      </c>
      <c r="G19" s="38">
        <v>6.5486635519947782</v>
      </c>
      <c r="I19" s="105"/>
      <c r="J19" s="100"/>
    </row>
    <row r="20" spans="1:10" ht="13.5" customHeight="1" x14ac:dyDescent="0.15">
      <c r="A20" s="146" t="s">
        <v>12</v>
      </c>
      <c r="B20" s="159">
        <v>310446</v>
      </c>
      <c r="C20" s="38">
        <v>0.99218945556046179</v>
      </c>
      <c r="D20" s="135"/>
      <c r="E20" s="151" t="s">
        <v>30</v>
      </c>
      <c r="F20" s="157">
        <v>0</v>
      </c>
      <c r="G20" s="38">
        <v>0</v>
      </c>
      <c r="I20" s="105"/>
      <c r="J20" s="100"/>
    </row>
    <row r="21" spans="1:10" ht="13.5" customHeight="1" x14ac:dyDescent="0.15">
      <c r="A21" s="146" t="s">
        <v>13</v>
      </c>
      <c r="B21" s="159">
        <v>315062</v>
      </c>
      <c r="C21" s="38">
        <v>1.0069422516244055</v>
      </c>
      <c r="D21" s="135"/>
      <c r="E21" s="152"/>
      <c r="F21" s="157"/>
      <c r="G21" s="39"/>
      <c r="I21" s="106"/>
      <c r="J21" s="100"/>
    </row>
    <row r="22" spans="1:10" ht="13.5" customHeight="1" x14ac:dyDescent="0.15">
      <c r="A22" s="146" t="s">
        <v>14</v>
      </c>
      <c r="B22" s="159">
        <v>5039469</v>
      </c>
      <c r="C22" s="38">
        <v>16.106208498173029</v>
      </c>
      <c r="D22" s="135"/>
      <c r="E22" s="152"/>
      <c r="F22" s="157"/>
      <c r="G22" s="39"/>
      <c r="I22" s="106"/>
      <c r="J22" s="100"/>
    </row>
    <row r="23" spans="1:10" ht="13.5" customHeight="1" x14ac:dyDescent="0.15">
      <c r="A23" s="146" t="s">
        <v>15</v>
      </c>
      <c r="B23" s="159">
        <v>1574322</v>
      </c>
      <c r="C23" s="38">
        <v>5.0315535972660541</v>
      </c>
      <c r="D23" s="135"/>
      <c r="E23" s="153"/>
      <c r="F23" s="158"/>
      <c r="G23" s="39"/>
      <c r="I23" s="106"/>
      <c r="J23" s="100"/>
    </row>
    <row r="24" spans="1:10" ht="13.5" customHeight="1" x14ac:dyDescent="0.15">
      <c r="A24" s="146" t="s">
        <v>16</v>
      </c>
      <c r="B24" s="159">
        <v>120772</v>
      </c>
      <c r="C24" s="38">
        <v>0.38598888349970073</v>
      </c>
      <c r="D24" s="135"/>
      <c r="E24" s="153"/>
      <c r="F24" s="157"/>
      <c r="G24" s="39"/>
      <c r="I24" s="106"/>
      <c r="J24" s="100"/>
    </row>
    <row r="25" spans="1:10" ht="13.5" customHeight="1" x14ac:dyDescent="0.15">
      <c r="A25" s="146" t="s">
        <v>118</v>
      </c>
      <c r="B25" s="159">
        <v>3254504</v>
      </c>
      <c r="C25" s="38">
        <v>10.401437131995083</v>
      </c>
      <c r="D25" s="135"/>
      <c r="E25" s="154"/>
      <c r="F25" s="157"/>
      <c r="G25" s="39"/>
      <c r="I25" s="107"/>
    </row>
    <row r="26" spans="1:10" ht="13.5" customHeight="1" x14ac:dyDescent="0.15">
      <c r="A26" s="146" t="s">
        <v>119</v>
      </c>
      <c r="B26" s="159">
        <v>1539569</v>
      </c>
      <c r="C26" s="38">
        <v>4.9204825570558635</v>
      </c>
      <c r="D26" s="135"/>
      <c r="E26" s="154"/>
      <c r="F26" s="157"/>
      <c r="G26" s="39"/>
      <c r="I26" s="107"/>
    </row>
    <row r="27" spans="1:10" ht="13.5" customHeight="1" x14ac:dyDescent="0.15">
      <c r="A27" s="146" t="s">
        <v>120</v>
      </c>
      <c r="B27" s="159">
        <v>1114299</v>
      </c>
      <c r="C27" s="38">
        <v>3.5613141033917874</v>
      </c>
      <c r="D27" s="135"/>
      <c r="E27" s="154"/>
      <c r="F27" s="157"/>
      <c r="G27" s="39"/>
      <c r="I27" s="107"/>
    </row>
    <row r="28" spans="1:10" ht="13.5" customHeight="1" x14ac:dyDescent="0.15">
      <c r="A28" s="146" t="s">
        <v>121</v>
      </c>
      <c r="B28" s="159">
        <v>2429650</v>
      </c>
      <c r="C28" s="38">
        <v>7.7651930148962336</v>
      </c>
      <c r="D28" s="135"/>
      <c r="E28" s="152"/>
      <c r="F28" s="159"/>
      <c r="G28" s="39"/>
      <c r="I28" s="107"/>
    </row>
    <row r="29" spans="1:10" ht="13.5" customHeight="1" x14ac:dyDescent="0.15">
      <c r="A29" s="148" t="s">
        <v>122</v>
      </c>
      <c r="B29" s="240">
        <v>1904300</v>
      </c>
      <c r="C29" s="139">
        <v>6.0861675789792349</v>
      </c>
      <c r="D29" s="135"/>
      <c r="E29" s="155"/>
      <c r="F29" s="160"/>
      <c r="G29" s="40"/>
      <c r="I29" s="107"/>
    </row>
    <row r="30" spans="1:10" ht="13.5" customHeight="1" x14ac:dyDescent="0.15">
      <c r="A30" s="149" t="s">
        <v>83</v>
      </c>
      <c r="B30" s="156">
        <v>31288984</v>
      </c>
      <c r="C30" s="41">
        <v>100.00000000000003</v>
      </c>
      <c r="D30" s="109"/>
      <c r="E30" s="149" t="s">
        <v>31</v>
      </c>
      <c r="F30" s="156">
        <v>30464635</v>
      </c>
      <c r="G30" s="41">
        <v>100.00000000000003</v>
      </c>
      <c r="H30" s="79"/>
    </row>
    <row r="31" spans="1:10" x14ac:dyDescent="0.15">
      <c r="A31" s="1"/>
      <c r="B31" s="1"/>
      <c r="C31" s="2"/>
      <c r="D31" s="136"/>
      <c r="E31" s="1"/>
      <c r="F31" s="1"/>
      <c r="G31" s="6" t="s">
        <v>67</v>
      </c>
      <c r="H31" s="79"/>
    </row>
    <row r="32" spans="1:10" x14ac:dyDescent="0.15">
      <c r="B32" s="2"/>
      <c r="G32" s="6"/>
      <c r="J32" s="78"/>
    </row>
    <row r="35" spans="1:1" x14ac:dyDescent="0.15">
      <c r="A35" s="80"/>
    </row>
    <row r="36" spans="1:1" x14ac:dyDescent="0.15">
      <c r="A36" s="80"/>
    </row>
  </sheetData>
  <sheetProtection selectLockedCells="1"/>
  <mergeCells count="2">
    <mergeCell ref="A6:A7"/>
    <mergeCell ref="E6:E7"/>
  </mergeCells>
  <phoneticPr fontId="2"/>
  <pageMargins left="0.75" right="0.75" top="1" bottom="1" header="0.51200000000000001" footer="0.51200000000000001"/>
  <pageSetup paperSize="9" scale="88" fitToHeight="0" orientation="portrait" r:id="rId1"/>
  <headerFooter alignWithMargins="0"/>
  <ignoredErrors>
    <ignoredError sqref="E27:G29 E8:E15 E22:G25 E3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7"/>
  <sheetViews>
    <sheetView showGridLines="0" zoomScaleNormal="100" zoomScaleSheetLayoutView="100" workbookViewId="0">
      <selection activeCell="G12" sqref="G12"/>
    </sheetView>
  </sheetViews>
  <sheetFormatPr defaultRowHeight="13.5" x14ac:dyDescent="0.15"/>
  <cols>
    <col min="1" max="1" width="6.25" style="4" customWidth="1"/>
    <col min="2" max="2" width="8.75" style="4" customWidth="1"/>
    <col min="3" max="4" width="15" style="4" customWidth="1"/>
    <col min="5" max="16384" width="9" style="4"/>
  </cols>
  <sheetData>
    <row r="1" spans="1:6" s="253" customFormat="1" ht="22.5" customHeight="1" x14ac:dyDescent="0.15">
      <c r="A1" s="252" t="s">
        <v>161</v>
      </c>
    </row>
    <row r="2" spans="1:6" s="255" customFormat="1" ht="37.5" customHeight="1" x14ac:dyDescent="0.15">
      <c r="A2" s="254" t="s">
        <v>144</v>
      </c>
    </row>
    <row r="3" spans="1:6" s="84" customFormat="1" ht="22.5" customHeight="1" x14ac:dyDescent="0.15">
      <c r="A3" s="81" t="s">
        <v>78</v>
      </c>
    </row>
    <row r="4" spans="1:6" s="84" customFormat="1" ht="7.5" customHeight="1" x14ac:dyDescent="0.15">
      <c r="C4" s="87"/>
      <c r="D4" s="88"/>
    </row>
    <row r="5" spans="1:6" ht="13.5" customHeight="1" x14ac:dyDescent="0.15">
      <c r="A5" s="280" t="s">
        <v>36</v>
      </c>
      <c r="B5" s="282"/>
      <c r="C5" s="140" t="s">
        <v>37</v>
      </c>
      <c r="D5" s="141" t="s">
        <v>38</v>
      </c>
      <c r="F5" s="76"/>
    </row>
    <row r="6" spans="1:6" ht="13.5" customHeight="1" x14ac:dyDescent="0.15">
      <c r="A6" s="281"/>
      <c r="B6" s="283"/>
      <c r="C6" s="129" t="s">
        <v>90</v>
      </c>
      <c r="D6" s="142" t="s">
        <v>90</v>
      </c>
      <c r="F6" s="76"/>
    </row>
    <row r="7" spans="1:6" ht="13.5" customHeight="1" x14ac:dyDescent="0.15">
      <c r="A7" s="143">
        <v>2013</v>
      </c>
      <c r="B7" s="211">
        <v>25</v>
      </c>
      <c r="C7" s="24">
        <v>21976581</v>
      </c>
      <c r="D7" s="25">
        <v>21037315</v>
      </c>
    </row>
    <row r="8" spans="1:6" ht="13.5" customHeight="1" x14ac:dyDescent="0.15">
      <c r="A8" s="17">
        <v>2014</v>
      </c>
      <c r="B8" s="265">
        <v>26</v>
      </c>
      <c r="C8" s="26">
        <v>23462547</v>
      </c>
      <c r="D8" s="27">
        <v>22857642</v>
      </c>
    </row>
    <row r="9" spans="1:6" ht="13.5" customHeight="1" x14ac:dyDescent="0.15">
      <c r="A9" s="17">
        <v>2015</v>
      </c>
      <c r="B9" s="265">
        <v>27</v>
      </c>
      <c r="C9" s="26">
        <v>21943241</v>
      </c>
      <c r="D9" s="27">
        <v>21322606</v>
      </c>
    </row>
    <row r="10" spans="1:6" ht="13.5" customHeight="1" x14ac:dyDescent="0.15">
      <c r="A10" s="17">
        <v>2016</v>
      </c>
      <c r="B10" s="265">
        <v>28</v>
      </c>
      <c r="C10" s="28">
        <v>21812516</v>
      </c>
      <c r="D10" s="29">
        <v>21152374</v>
      </c>
    </row>
    <row r="11" spans="1:6" ht="13.5" customHeight="1" x14ac:dyDescent="0.15">
      <c r="A11" s="17">
        <v>2017</v>
      </c>
      <c r="B11" s="265">
        <v>29</v>
      </c>
      <c r="C11" s="28">
        <v>21660960</v>
      </c>
      <c r="D11" s="29">
        <v>20979117</v>
      </c>
    </row>
    <row r="12" spans="1:6" ht="13.5" customHeight="1" x14ac:dyDescent="0.15">
      <c r="A12" s="17">
        <v>2018</v>
      </c>
      <c r="B12" s="265">
        <v>30</v>
      </c>
      <c r="C12" s="28">
        <v>21962436</v>
      </c>
      <c r="D12" s="29">
        <v>21134931</v>
      </c>
    </row>
    <row r="13" spans="1:6" ht="13.5" customHeight="1" x14ac:dyDescent="0.15">
      <c r="A13" s="17">
        <v>2019</v>
      </c>
      <c r="B13" s="265" t="s">
        <v>85</v>
      </c>
      <c r="C13" s="28">
        <v>25370009</v>
      </c>
      <c r="D13" s="29">
        <v>24742456</v>
      </c>
    </row>
    <row r="14" spans="1:6" ht="13.5" customHeight="1" x14ac:dyDescent="0.15">
      <c r="A14" s="17">
        <v>2020</v>
      </c>
      <c r="B14" s="265">
        <v>2</v>
      </c>
      <c r="C14" s="28">
        <v>34395185</v>
      </c>
      <c r="D14" s="29">
        <v>33303225</v>
      </c>
    </row>
    <row r="15" spans="1:6" ht="13.5" customHeight="1" x14ac:dyDescent="0.15">
      <c r="A15" s="17">
        <v>2021</v>
      </c>
      <c r="B15" s="265">
        <v>3</v>
      </c>
      <c r="C15" s="42">
        <v>31578934</v>
      </c>
      <c r="D15" s="43">
        <v>30464635</v>
      </c>
    </row>
    <row r="16" spans="1:6" x14ac:dyDescent="0.15">
      <c r="A16" s="144">
        <v>2022</v>
      </c>
      <c r="B16" s="266">
        <v>4</v>
      </c>
      <c r="C16" s="241">
        <v>31288984</v>
      </c>
      <c r="D16" s="242">
        <v>30295754</v>
      </c>
    </row>
    <row r="17" spans="2:4" x14ac:dyDescent="0.15">
      <c r="B17" s="1"/>
      <c r="C17" s="1"/>
      <c r="D17" s="14" t="s">
        <v>67</v>
      </c>
    </row>
  </sheetData>
  <sheetProtection selectLockedCells="1"/>
  <mergeCells count="1">
    <mergeCell ref="A5:B6"/>
  </mergeCells>
  <phoneticPr fontId="2"/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0"/>
  <sheetViews>
    <sheetView showGridLines="0" zoomScaleNormal="100" zoomScaleSheetLayoutView="100" workbookViewId="0">
      <pane xSplit="3" ySplit="5" topLeftCell="D18" activePane="bottomRight" state="frozen"/>
      <selection activeCell="J8" sqref="J8"/>
      <selection pane="topRight" activeCell="J8" sqref="J8"/>
      <selection pane="bottomLeft" activeCell="J8" sqref="J8"/>
      <selection pane="bottomRight" activeCell="Q24" sqref="Q24"/>
    </sheetView>
  </sheetViews>
  <sheetFormatPr defaultRowHeight="11.25" x14ac:dyDescent="0.15"/>
  <cols>
    <col min="1" max="1" width="3.75" style="11" customWidth="1"/>
    <col min="2" max="2" width="5" style="11" customWidth="1"/>
    <col min="3" max="3" width="6.875" style="11" customWidth="1"/>
    <col min="4" max="5" width="6.875" style="9" customWidth="1"/>
    <col min="6" max="6" width="6.25" style="9" customWidth="1"/>
    <col min="7" max="7" width="6.875" style="9" customWidth="1"/>
    <col min="8" max="8" width="5.625" style="9" customWidth="1"/>
    <col min="9" max="9" width="6.25" style="9" customWidth="1"/>
    <col min="10" max="10" width="5.625" style="9" customWidth="1"/>
    <col min="11" max="11" width="6.25" style="9" customWidth="1"/>
    <col min="12" max="13" width="5.625" style="9" customWidth="1"/>
    <col min="14" max="15" width="6.25" style="9" customWidth="1"/>
    <col min="16" max="16384" width="9" style="9"/>
  </cols>
  <sheetData>
    <row r="1" spans="1:17" s="253" customFormat="1" ht="22.5" customHeight="1" x14ac:dyDescent="0.15">
      <c r="A1" s="252" t="s">
        <v>161</v>
      </c>
    </row>
    <row r="2" spans="1:17" s="255" customFormat="1" ht="37.5" customHeight="1" x14ac:dyDescent="0.15">
      <c r="A2" s="254" t="s">
        <v>144</v>
      </c>
    </row>
    <row r="3" spans="1:17" s="86" customFormat="1" ht="22.5" customHeight="1" x14ac:dyDescent="0.15">
      <c r="A3" s="85" t="s">
        <v>79</v>
      </c>
      <c r="B3" s="161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7" s="34" customFormat="1" ht="7.5" customHeight="1" x14ac:dyDescent="0.15">
      <c r="A4" s="33"/>
      <c r="B4" s="16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7" ht="40.5" customHeight="1" x14ac:dyDescent="0.15">
      <c r="A5" s="284" t="s">
        <v>76</v>
      </c>
      <c r="B5" s="285"/>
      <c r="C5" s="31" t="s">
        <v>95</v>
      </c>
      <c r="D5" s="30" t="s">
        <v>69</v>
      </c>
      <c r="E5" s="30" t="s">
        <v>70</v>
      </c>
      <c r="F5" s="30" t="s">
        <v>71</v>
      </c>
      <c r="G5" s="30" t="s">
        <v>72</v>
      </c>
      <c r="H5" s="30" t="s">
        <v>123</v>
      </c>
      <c r="I5" s="30" t="s">
        <v>39</v>
      </c>
      <c r="J5" s="30" t="s">
        <v>86</v>
      </c>
      <c r="K5" s="30" t="s">
        <v>40</v>
      </c>
      <c r="L5" s="30" t="s">
        <v>73</v>
      </c>
      <c r="M5" s="30" t="s">
        <v>41</v>
      </c>
      <c r="N5" s="30" t="s">
        <v>74</v>
      </c>
      <c r="O5" s="32" t="s">
        <v>75</v>
      </c>
    </row>
    <row r="6" spans="1:17" ht="20.25" customHeight="1" x14ac:dyDescent="0.15">
      <c r="A6" s="191">
        <v>2012</v>
      </c>
      <c r="B6" s="164" t="s">
        <v>96</v>
      </c>
      <c r="C6" s="169">
        <v>5951862</v>
      </c>
      <c r="D6" s="170">
        <v>5873239</v>
      </c>
      <c r="E6" s="170">
        <v>2186302</v>
      </c>
      <c r="F6" s="170">
        <v>513766</v>
      </c>
      <c r="G6" s="170">
        <v>2491797</v>
      </c>
      <c r="H6" s="170">
        <v>17395</v>
      </c>
      <c r="I6" s="170">
        <v>127794</v>
      </c>
      <c r="J6" s="171" t="s">
        <v>64</v>
      </c>
      <c r="K6" s="170">
        <v>290225</v>
      </c>
      <c r="L6" s="171" t="s">
        <v>64</v>
      </c>
      <c r="M6" s="170">
        <v>7467</v>
      </c>
      <c r="N6" s="170">
        <v>238493</v>
      </c>
      <c r="O6" s="172">
        <v>78623</v>
      </c>
      <c r="Q6" s="76"/>
    </row>
    <row r="7" spans="1:17" s="10" customFormat="1" ht="20.25" customHeight="1" x14ac:dyDescent="0.15">
      <c r="A7" s="192" t="s">
        <v>111</v>
      </c>
      <c r="B7" s="164" t="s">
        <v>124</v>
      </c>
      <c r="C7" s="173">
        <v>88.5</v>
      </c>
      <c r="D7" s="166">
        <v>98.4</v>
      </c>
      <c r="E7" s="166">
        <v>98.5</v>
      </c>
      <c r="F7" s="166">
        <v>99</v>
      </c>
      <c r="G7" s="166">
        <v>98</v>
      </c>
      <c r="H7" s="166">
        <v>100</v>
      </c>
      <c r="I7" s="166">
        <v>98.6</v>
      </c>
      <c r="J7" s="167" t="s">
        <v>64</v>
      </c>
      <c r="K7" s="166">
        <v>100</v>
      </c>
      <c r="L7" s="167" t="s">
        <v>64</v>
      </c>
      <c r="M7" s="166">
        <v>100</v>
      </c>
      <c r="N7" s="166">
        <v>98</v>
      </c>
      <c r="O7" s="168">
        <v>10.4</v>
      </c>
    </row>
    <row r="8" spans="1:17" ht="20.25" customHeight="1" x14ac:dyDescent="0.15">
      <c r="A8" s="191">
        <v>2013</v>
      </c>
      <c r="B8" s="164" t="s">
        <v>96</v>
      </c>
      <c r="C8" s="169">
        <v>6024656</v>
      </c>
      <c r="D8" s="170">
        <v>5938923</v>
      </c>
      <c r="E8" s="170">
        <v>2210220</v>
      </c>
      <c r="F8" s="170">
        <v>504491</v>
      </c>
      <c r="G8" s="170">
        <v>2505529</v>
      </c>
      <c r="H8" s="170">
        <v>15866</v>
      </c>
      <c r="I8" s="170">
        <v>130616</v>
      </c>
      <c r="J8" s="171" t="s">
        <v>64</v>
      </c>
      <c r="K8" s="170">
        <v>322848</v>
      </c>
      <c r="L8" s="171" t="s">
        <v>64</v>
      </c>
      <c r="M8" s="170">
        <v>8620</v>
      </c>
      <c r="N8" s="170">
        <v>240733</v>
      </c>
      <c r="O8" s="172">
        <v>85733</v>
      </c>
    </row>
    <row r="9" spans="1:17" s="10" customFormat="1" ht="20.25" customHeight="1" x14ac:dyDescent="0.15">
      <c r="A9" s="192" t="s">
        <v>125</v>
      </c>
      <c r="B9" s="164" t="s">
        <v>124</v>
      </c>
      <c r="C9" s="173">
        <v>89.7</v>
      </c>
      <c r="D9" s="166">
        <v>98.7</v>
      </c>
      <c r="E9" s="166">
        <v>98.7</v>
      </c>
      <c r="F9" s="166">
        <v>99.6</v>
      </c>
      <c r="G9" s="166">
        <v>98.4</v>
      </c>
      <c r="H9" s="166">
        <v>100</v>
      </c>
      <c r="I9" s="166">
        <v>98.6</v>
      </c>
      <c r="J9" s="167" t="s">
        <v>64</v>
      </c>
      <c r="K9" s="166">
        <v>100</v>
      </c>
      <c r="L9" s="167" t="s">
        <v>64</v>
      </c>
      <c r="M9" s="166">
        <v>100</v>
      </c>
      <c r="N9" s="166">
        <v>98.4</v>
      </c>
      <c r="O9" s="168">
        <v>12.2</v>
      </c>
    </row>
    <row r="10" spans="1:17" s="10" customFormat="1" ht="20.25" customHeight="1" x14ac:dyDescent="0.15">
      <c r="A10" s="191">
        <v>2014</v>
      </c>
      <c r="B10" s="164" t="s">
        <v>96</v>
      </c>
      <c r="C10" s="169">
        <v>6109772</v>
      </c>
      <c r="D10" s="170">
        <v>6032103</v>
      </c>
      <c r="E10" s="170">
        <v>2200821</v>
      </c>
      <c r="F10" s="170">
        <v>576435</v>
      </c>
      <c r="G10" s="170">
        <v>2538986</v>
      </c>
      <c r="H10" s="170">
        <v>15747</v>
      </c>
      <c r="I10" s="170">
        <v>133953</v>
      </c>
      <c r="J10" s="171" t="s">
        <v>64</v>
      </c>
      <c r="K10" s="170">
        <v>317444</v>
      </c>
      <c r="L10" s="171" t="s">
        <v>64</v>
      </c>
      <c r="M10" s="170">
        <v>8087</v>
      </c>
      <c r="N10" s="170">
        <v>240630</v>
      </c>
      <c r="O10" s="172">
        <v>77669</v>
      </c>
    </row>
    <row r="11" spans="1:17" s="10" customFormat="1" ht="20.25" customHeight="1" x14ac:dyDescent="0.15">
      <c r="A11" s="192" t="s">
        <v>112</v>
      </c>
      <c r="B11" s="164" t="s">
        <v>124</v>
      </c>
      <c r="C11" s="173">
        <v>90.6</v>
      </c>
      <c r="D11" s="166">
        <v>98.8</v>
      </c>
      <c r="E11" s="166">
        <v>98.6</v>
      </c>
      <c r="F11" s="166">
        <v>99.8</v>
      </c>
      <c r="G11" s="166">
        <v>98.7</v>
      </c>
      <c r="H11" s="166">
        <v>100</v>
      </c>
      <c r="I11" s="166">
        <v>99</v>
      </c>
      <c r="J11" s="167" t="s">
        <v>64</v>
      </c>
      <c r="K11" s="166">
        <v>100</v>
      </c>
      <c r="L11" s="167" t="s">
        <v>64</v>
      </c>
      <c r="M11" s="166">
        <v>100</v>
      </c>
      <c r="N11" s="166">
        <v>98.7</v>
      </c>
      <c r="O11" s="168">
        <v>12.1</v>
      </c>
    </row>
    <row r="12" spans="1:17" s="10" customFormat="1" ht="20.25" customHeight="1" x14ac:dyDescent="0.15">
      <c r="A12" s="191">
        <v>2015</v>
      </c>
      <c r="B12" s="164" t="s">
        <v>96</v>
      </c>
      <c r="C12" s="169">
        <v>6084369</v>
      </c>
      <c r="D12" s="170">
        <v>5983296</v>
      </c>
      <c r="E12" s="170">
        <v>2245749</v>
      </c>
      <c r="F12" s="170">
        <v>521839</v>
      </c>
      <c r="G12" s="170">
        <v>2504530</v>
      </c>
      <c r="H12" s="170">
        <v>16399</v>
      </c>
      <c r="I12" s="170">
        <v>137650</v>
      </c>
      <c r="J12" s="171" t="s">
        <v>64</v>
      </c>
      <c r="K12" s="170">
        <v>312573</v>
      </c>
      <c r="L12" s="171" t="s">
        <v>64</v>
      </c>
      <c r="M12" s="170">
        <v>7954</v>
      </c>
      <c r="N12" s="170">
        <v>236602</v>
      </c>
      <c r="O12" s="172">
        <v>101073</v>
      </c>
    </row>
    <row r="13" spans="1:17" s="10" customFormat="1" ht="20.25" customHeight="1" x14ac:dyDescent="0.15">
      <c r="A13" s="192" t="s">
        <v>113</v>
      </c>
      <c r="B13" s="164" t="s">
        <v>124</v>
      </c>
      <c r="C13" s="173">
        <v>91.7</v>
      </c>
      <c r="D13" s="166">
        <v>99</v>
      </c>
      <c r="E13" s="166">
        <v>98.9</v>
      </c>
      <c r="F13" s="166">
        <v>99.7</v>
      </c>
      <c r="G13" s="166">
        <v>98.9</v>
      </c>
      <c r="H13" s="166">
        <v>100</v>
      </c>
      <c r="I13" s="166">
        <v>98.9</v>
      </c>
      <c r="J13" s="167" t="s">
        <v>64</v>
      </c>
      <c r="K13" s="166">
        <v>100</v>
      </c>
      <c r="L13" s="167" t="s">
        <v>64</v>
      </c>
      <c r="M13" s="166">
        <v>100</v>
      </c>
      <c r="N13" s="166">
        <v>98.9</v>
      </c>
      <c r="O13" s="168">
        <v>17.100000000000001</v>
      </c>
    </row>
    <row r="14" spans="1:17" s="10" customFormat="1" ht="20.25" customHeight="1" x14ac:dyDescent="0.15">
      <c r="A14" s="191">
        <v>2016</v>
      </c>
      <c r="B14" s="164" t="s">
        <v>96</v>
      </c>
      <c r="C14" s="169">
        <v>6193079</v>
      </c>
      <c r="D14" s="170">
        <v>6114551</v>
      </c>
      <c r="E14" s="170">
        <v>2283608</v>
      </c>
      <c r="F14" s="170">
        <v>590695</v>
      </c>
      <c r="G14" s="170">
        <v>2501589</v>
      </c>
      <c r="H14" s="170">
        <v>16741</v>
      </c>
      <c r="I14" s="170">
        <v>165359</v>
      </c>
      <c r="J14" s="171" t="s">
        <v>64</v>
      </c>
      <c r="K14" s="170">
        <v>308760</v>
      </c>
      <c r="L14" s="171" t="s">
        <v>64</v>
      </c>
      <c r="M14" s="170">
        <v>8615</v>
      </c>
      <c r="N14" s="170">
        <v>239184</v>
      </c>
      <c r="O14" s="172">
        <v>78528</v>
      </c>
    </row>
    <row r="15" spans="1:17" s="10" customFormat="1" ht="20.25" customHeight="1" x14ac:dyDescent="0.15">
      <c r="A15" s="192" t="s">
        <v>114</v>
      </c>
      <c r="B15" s="164" t="s">
        <v>124</v>
      </c>
      <c r="C15" s="173">
        <v>92.4</v>
      </c>
      <c r="D15" s="166">
        <v>99.2</v>
      </c>
      <c r="E15" s="166">
        <v>99</v>
      </c>
      <c r="F15" s="166">
        <v>99.8</v>
      </c>
      <c r="G15" s="166">
        <v>99.2</v>
      </c>
      <c r="H15" s="166">
        <v>100</v>
      </c>
      <c r="I15" s="166">
        <v>98.7</v>
      </c>
      <c r="J15" s="167" t="s">
        <v>64</v>
      </c>
      <c r="K15" s="166">
        <v>100</v>
      </c>
      <c r="L15" s="167" t="s">
        <v>64</v>
      </c>
      <c r="M15" s="166">
        <v>100</v>
      </c>
      <c r="N15" s="166">
        <v>99.2</v>
      </c>
      <c r="O15" s="168">
        <v>14.6</v>
      </c>
    </row>
    <row r="16" spans="1:17" ht="20.25" customHeight="1" x14ac:dyDescent="0.15">
      <c r="A16" s="191">
        <v>2017</v>
      </c>
      <c r="B16" s="164" t="s">
        <v>96</v>
      </c>
      <c r="C16" s="169">
        <v>6208467</v>
      </c>
      <c r="D16" s="170">
        <v>6140021</v>
      </c>
      <c r="E16" s="170">
        <v>2322552</v>
      </c>
      <c r="F16" s="170">
        <v>562350</v>
      </c>
      <c r="G16" s="170">
        <v>2529914</v>
      </c>
      <c r="H16" s="170">
        <v>17428</v>
      </c>
      <c r="I16" s="170">
        <v>169565</v>
      </c>
      <c r="J16" s="171" t="s">
        <v>64</v>
      </c>
      <c r="K16" s="170">
        <v>288024</v>
      </c>
      <c r="L16" s="171" t="s">
        <v>64</v>
      </c>
      <c r="M16" s="170">
        <v>8529</v>
      </c>
      <c r="N16" s="170">
        <v>241659</v>
      </c>
      <c r="O16" s="172">
        <v>68446</v>
      </c>
    </row>
    <row r="17" spans="1:16" ht="20.25" customHeight="1" x14ac:dyDescent="0.15">
      <c r="A17" s="192" t="s">
        <v>115</v>
      </c>
      <c r="B17" s="164" t="s">
        <v>124</v>
      </c>
      <c r="C17" s="173">
        <v>93.1</v>
      </c>
      <c r="D17" s="166">
        <v>99.1</v>
      </c>
      <c r="E17" s="166">
        <v>98.8</v>
      </c>
      <c r="F17" s="166">
        <v>99.8</v>
      </c>
      <c r="G17" s="166">
        <v>99.1</v>
      </c>
      <c r="H17" s="166">
        <v>100</v>
      </c>
      <c r="I17" s="166">
        <v>98.8</v>
      </c>
      <c r="J17" s="167" t="s">
        <v>64</v>
      </c>
      <c r="K17" s="166">
        <v>100</v>
      </c>
      <c r="L17" s="167" t="s">
        <v>64</v>
      </c>
      <c r="M17" s="166">
        <v>100</v>
      </c>
      <c r="N17" s="166">
        <v>99.1</v>
      </c>
      <c r="O17" s="168">
        <v>14.5</v>
      </c>
    </row>
    <row r="18" spans="1:16" ht="20.25" customHeight="1" x14ac:dyDescent="0.15">
      <c r="A18" s="191">
        <v>2018</v>
      </c>
      <c r="B18" s="164" t="s">
        <v>96</v>
      </c>
      <c r="C18" s="169">
        <v>6249214</v>
      </c>
      <c r="D18" s="170">
        <v>6181954</v>
      </c>
      <c r="E18" s="170">
        <v>2317627</v>
      </c>
      <c r="F18" s="170">
        <v>615840</v>
      </c>
      <c r="G18" s="170">
        <v>2529954</v>
      </c>
      <c r="H18" s="170">
        <v>17235</v>
      </c>
      <c r="I18" s="170">
        <v>174851</v>
      </c>
      <c r="J18" s="171" t="s">
        <v>64</v>
      </c>
      <c r="K18" s="170">
        <v>279135</v>
      </c>
      <c r="L18" s="171" t="s">
        <v>64</v>
      </c>
      <c r="M18" s="170">
        <v>8034</v>
      </c>
      <c r="N18" s="170">
        <v>239278</v>
      </c>
      <c r="O18" s="172">
        <v>67260</v>
      </c>
    </row>
    <row r="19" spans="1:16" ht="20.25" customHeight="1" x14ac:dyDescent="0.15">
      <c r="A19" s="192" t="s">
        <v>116</v>
      </c>
      <c r="B19" s="164" t="s">
        <v>124</v>
      </c>
      <c r="C19" s="173">
        <v>95</v>
      </c>
      <c r="D19" s="166">
        <v>99.2</v>
      </c>
      <c r="E19" s="166">
        <v>99.1</v>
      </c>
      <c r="F19" s="166">
        <v>99.8</v>
      </c>
      <c r="G19" s="166">
        <v>99.1</v>
      </c>
      <c r="H19" s="166">
        <v>100</v>
      </c>
      <c r="I19" s="166">
        <v>98.6</v>
      </c>
      <c r="J19" s="167" t="s">
        <v>64</v>
      </c>
      <c r="K19" s="166">
        <v>100</v>
      </c>
      <c r="L19" s="167" t="s">
        <v>64</v>
      </c>
      <c r="M19" s="166">
        <v>100</v>
      </c>
      <c r="N19" s="166">
        <v>99.1</v>
      </c>
      <c r="O19" s="168">
        <v>19.600000000000001</v>
      </c>
    </row>
    <row r="20" spans="1:16" ht="20.25" customHeight="1" x14ac:dyDescent="0.15">
      <c r="A20" s="191">
        <v>2019</v>
      </c>
      <c r="B20" s="164" t="s">
        <v>96</v>
      </c>
      <c r="C20" s="169">
        <v>6362846</v>
      </c>
      <c r="D20" s="170">
        <v>6308699</v>
      </c>
      <c r="E20" s="170">
        <v>2500468</v>
      </c>
      <c r="F20" s="170">
        <v>509735</v>
      </c>
      <c r="G20" s="170">
        <v>2563171</v>
      </c>
      <c r="H20" s="170">
        <v>16373</v>
      </c>
      <c r="I20" s="170">
        <v>181563</v>
      </c>
      <c r="J20" s="209">
        <v>2477</v>
      </c>
      <c r="K20" s="170">
        <v>284035</v>
      </c>
      <c r="L20" s="171" t="s">
        <v>64</v>
      </c>
      <c r="M20" s="170">
        <v>8617</v>
      </c>
      <c r="N20" s="170">
        <v>242260</v>
      </c>
      <c r="O20" s="172">
        <v>54147</v>
      </c>
    </row>
    <row r="21" spans="1:16" ht="20.25" customHeight="1" x14ac:dyDescent="0.15">
      <c r="A21" s="207" t="s">
        <v>126</v>
      </c>
      <c r="B21" s="164" t="s">
        <v>124</v>
      </c>
      <c r="C21" s="173">
        <v>96.1</v>
      </c>
      <c r="D21" s="166">
        <v>99.3</v>
      </c>
      <c r="E21" s="166">
        <v>99.3</v>
      </c>
      <c r="F21" s="166">
        <v>99.8</v>
      </c>
      <c r="G21" s="166">
        <v>99.2</v>
      </c>
      <c r="H21" s="166">
        <v>100</v>
      </c>
      <c r="I21" s="166">
        <v>98.8</v>
      </c>
      <c r="J21" s="210">
        <v>100</v>
      </c>
      <c r="K21" s="166">
        <v>100</v>
      </c>
      <c r="L21" s="167" t="s">
        <v>64</v>
      </c>
      <c r="M21" s="166">
        <v>100</v>
      </c>
      <c r="N21" s="166">
        <v>99.2</v>
      </c>
      <c r="O21" s="168">
        <v>20.100000000000001</v>
      </c>
    </row>
    <row r="22" spans="1:16" ht="20.25" customHeight="1" x14ac:dyDescent="0.15">
      <c r="A22" s="191">
        <v>2020</v>
      </c>
      <c r="B22" s="164" t="s">
        <v>96</v>
      </c>
      <c r="C22" s="212">
        <v>6302415</v>
      </c>
      <c r="D22" s="213">
        <v>6242538</v>
      </c>
      <c r="E22" s="213">
        <v>2369800</v>
      </c>
      <c r="F22" s="213">
        <v>530510</v>
      </c>
      <c r="G22" s="213">
        <v>2598264</v>
      </c>
      <c r="H22" s="213">
        <v>16051</v>
      </c>
      <c r="I22" s="213">
        <v>188061</v>
      </c>
      <c r="J22" s="213">
        <v>10041</v>
      </c>
      <c r="K22" s="213">
        <v>277446</v>
      </c>
      <c r="L22" s="214" t="s">
        <v>64</v>
      </c>
      <c r="M22" s="213">
        <v>5252</v>
      </c>
      <c r="N22" s="213">
        <v>247112</v>
      </c>
      <c r="O22" s="215">
        <v>59877</v>
      </c>
    </row>
    <row r="23" spans="1:16" ht="20.25" customHeight="1" x14ac:dyDescent="0.15">
      <c r="A23" s="216" t="s">
        <v>127</v>
      </c>
      <c r="B23" s="164" t="s">
        <v>97</v>
      </c>
      <c r="C23" s="217">
        <v>98</v>
      </c>
      <c r="D23" s="218">
        <v>99.5</v>
      </c>
      <c r="E23" s="218">
        <v>99.6</v>
      </c>
      <c r="F23" s="218">
        <v>99.6</v>
      </c>
      <c r="G23" s="218">
        <v>99.2</v>
      </c>
      <c r="H23" s="218">
        <v>100</v>
      </c>
      <c r="I23" s="218">
        <v>99.5</v>
      </c>
      <c r="J23" s="218">
        <v>100</v>
      </c>
      <c r="K23" s="218">
        <v>100</v>
      </c>
      <c r="L23" s="219" t="s">
        <v>64</v>
      </c>
      <c r="M23" s="218">
        <v>100</v>
      </c>
      <c r="N23" s="218">
        <v>99.2</v>
      </c>
      <c r="O23" s="220">
        <v>38.6</v>
      </c>
    </row>
    <row r="24" spans="1:16" ht="20.25" customHeight="1" x14ac:dyDescent="0.15">
      <c r="A24" s="191">
        <v>2022</v>
      </c>
      <c r="B24" s="164" t="s">
        <v>96</v>
      </c>
      <c r="C24" s="212">
        <v>6482126</v>
      </c>
      <c r="D24" s="213">
        <v>6458660</v>
      </c>
      <c r="E24" s="213">
        <v>2559355</v>
      </c>
      <c r="F24" s="213">
        <v>478816</v>
      </c>
      <c r="G24" s="213">
        <v>2608974</v>
      </c>
      <c r="H24" s="213">
        <v>15672</v>
      </c>
      <c r="I24" s="213">
        <v>199540</v>
      </c>
      <c r="J24" s="213">
        <v>19337</v>
      </c>
      <c r="K24" s="213">
        <v>323419</v>
      </c>
      <c r="L24" s="214" t="s">
        <v>143</v>
      </c>
      <c r="M24" s="213">
        <v>7360</v>
      </c>
      <c r="N24" s="213">
        <v>246186</v>
      </c>
      <c r="O24" s="215">
        <v>23466</v>
      </c>
      <c r="P24" s="104"/>
    </row>
    <row r="25" spans="1:16" s="10" customFormat="1" ht="20.25" customHeight="1" x14ac:dyDescent="0.15">
      <c r="A25" s="208" t="s">
        <v>165</v>
      </c>
      <c r="B25" s="165" t="s">
        <v>97</v>
      </c>
      <c r="C25" s="243">
        <v>98.55</v>
      </c>
      <c r="D25" s="244">
        <v>99.64</v>
      </c>
      <c r="E25" s="244">
        <v>99.63</v>
      </c>
      <c r="F25" s="244">
        <v>99.86</v>
      </c>
      <c r="G25" s="244">
        <v>99.56</v>
      </c>
      <c r="H25" s="244">
        <v>100</v>
      </c>
      <c r="I25" s="244">
        <v>99.69</v>
      </c>
      <c r="J25" s="244">
        <v>100</v>
      </c>
      <c r="K25" s="244">
        <v>100</v>
      </c>
      <c r="L25" s="245" t="s">
        <v>143</v>
      </c>
      <c r="M25" s="244">
        <v>100</v>
      </c>
      <c r="N25" s="244">
        <v>99.56</v>
      </c>
      <c r="O25" s="246">
        <v>24.7</v>
      </c>
    </row>
    <row r="26" spans="1:16" ht="13.5" customHeight="1" x14ac:dyDescent="0.15">
      <c r="B26" s="163"/>
      <c r="C26" s="9"/>
      <c r="E26" s="104"/>
      <c r="O26" s="15" t="s">
        <v>68</v>
      </c>
    </row>
    <row r="27" spans="1:16" ht="13.5" customHeight="1" x14ac:dyDescent="0.15"/>
    <row r="28" spans="1:16" ht="13.5" customHeight="1" x14ac:dyDescent="0.15"/>
    <row r="29" spans="1:16" ht="13.5" customHeight="1" x14ac:dyDescent="0.15"/>
    <row r="30" spans="1:16" ht="13.5" customHeight="1" x14ac:dyDescent="0.15"/>
  </sheetData>
  <sheetProtection selectLockedCells="1"/>
  <mergeCells count="1">
    <mergeCell ref="A5:B5"/>
  </mergeCells>
  <phoneticPr fontId="2"/>
  <pageMargins left="0.59055118110236227" right="0.59055118110236227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0"/>
  <sheetViews>
    <sheetView showGridLines="0" zoomScaleNormal="100" zoomScaleSheetLayoutView="100" workbookViewId="0">
      <selection activeCell="M16" sqref="M16"/>
    </sheetView>
  </sheetViews>
  <sheetFormatPr defaultRowHeight="12" x14ac:dyDescent="0.15"/>
  <cols>
    <col min="1" max="1" width="6.25" style="1" customWidth="1"/>
    <col min="2" max="3" width="8.75" style="1" customWidth="1"/>
    <col min="4" max="4" width="6.25" style="2" customWidth="1"/>
    <col min="5" max="5" width="8.75" style="1" customWidth="1"/>
    <col min="6" max="6" width="6.25" style="1" customWidth="1"/>
    <col min="7" max="7" width="8.75" style="1" customWidth="1"/>
    <col min="8" max="8" width="6.25" style="2" customWidth="1"/>
    <col min="9" max="9" width="8.75" style="1" customWidth="1"/>
    <col min="10" max="10" width="6.25" style="2" customWidth="1"/>
    <col min="11" max="11" width="8.75" style="1" customWidth="1"/>
    <col min="12" max="12" width="6.25" style="2" customWidth="1"/>
    <col min="13" max="14" width="9" style="1"/>
    <col min="15" max="15" width="9.25" style="1" bestFit="1" customWidth="1"/>
    <col min="16" max="16384" width="9" style="1"/>
  </cols>
  <sheetData>
    <row r="1" spans="1:15" s="253" customFormat="1" ht="22.5" customHeight="1" x14ac:dyDescent="0.15">
      <c r="A1" s="252" t="s">
        <v>161</v>
      </c>
    </row>
    <row r="2" spans="1:15" s="255" customFormat="1" ht="37.5" customHeight="1" x14ac:dyDescent="0.15">
      <c r="A2" s="254" t="s">
        <v>144</v>
      </c>
    </row>
    <row r="3" spans="1:15" s="83" customFormat="1" ht="22.5" customHeight="1" x14ac:dyDescent="0.15">
      <c r="A3" s="81" t="s">
        <v>80</v>
      </c>
      <c r="C3" s="82"/>
      <c r="D3" s="82"/>
      <c r="E3" s="82"/>
      <c r="F3" s="82"/>
      <c r="G3" s="82"/>
      <c r="H3" s="82"/>
      <c r="I3" s="82"/>
      <c r="J3" s="82"/>
      <c r="K3" s="174"/>
      <c r="L3" s="174"/>
    </row>
    <row r="4" spans="1:15" s="83" customFormat="1" ht="7.5" customHeight="1" x14ac:dyDescent="0.15">
      <c r="C4" s="174"/>
      <c r="D4" s="174"/>
      <c r="E4" s="174"/>
      <c r="F4" s="174"/>
      <c r="G4" s="174"/>
      <c r="H4" s="174"/>
      <c r="I4" s="174"/>
      <c r="J4" s="174"/>
      <c r="K4" s="176"/>
      <c r="L4" s="176"/>
    </row>
    <row r="5" spans="1:15" ht="13.5" customHeight="1" x14ac:dyDescent="0.15">
      <c r="A5" s="286" t="s">
        <v>76</v>
      </c>
      <c r="B5" s="287"/>
      <c r="C5" s="294" t="s">
        <v>42</v>
      </c>
      <c r="D5" s="292"/>
      <c r="E5" s="292" t="s">
        <v>43</v>
      </c>
      <c r="F5" s="292"/>
      <c r="G5" s="292" t="s">
        <v>44</v>
      </c>
      <c r="H5" s="292"/>
      <c r="I5" s="292" t="s">
        <v>45</v>
      </c>
      <c r="J5" s="292"/>
      <c r="K5" s="292" t="s">
        <v>46</v>
      </c>
      <c r="L5" s="293"/>
    </row>
    <row r="6" spans="1:15" ht="13.5" customHeight="1" x14ac:dyDescent="0.15">
      <c r="A6" s="288"/>
      <c r="B6" s="289"/>
      <c r="C6" s="178" t="s">
        <v>99</v>
      </c>
      <c r="D6" s="179" t="s">
        <v>98</v>
      </c>
      <c r="E6" s="180" t="s">
        <v>99</v>
      </c>
      <c r="F6" s="179" t="s">
        <v>98</v>
      </c>
      <c r="G6" s="180" t="s">
        <v>99</v>
      </c>
      <c r="H6" s="179" t="s">
        <v>98</v>
      </c>
      <c r="I6" s="180" t="s">
        <v>99</v>
      </c>
      <c r="J6" s="179" t="s">
        <v>98</v>
      </c>
      <c r="K6" s="180" t="s">
        <v>99</v>
      </c>
      <c r="L6" s="181" t="s">
        <v>98</v>
      </c>
    </row>
    <row r="7" spans="1:15" ht="13.5" customHeight="1" x14ac:dyDescent="0.15">
      <c r="A7" s="290"/>
      <c r="B7" s="291"/>
      <c r="C7" s="182" t="s">
        <v>90</v>
      </c>
      <c r="D7" s="177" t="s">
        <v>91</v>
      </c>
      <c r="E7" s="183" t="s">
        <v>90</v>
      </c>
      <c r="F7" s="177" t="s">
        <v>91</v>
      </c>
      <c r="G7" s="183" t="s">
        <v>90</v>
      </c>
      <c r="H7" s="177" t="s">
        <v>91</v>
      </c>
      <c r="I7" s="183" t="s">
        <v>90</v>
      </c>
      <c r="J7" s="177" t="s">
        <v>91</v>
      </c>
      <c r="K7" s="183" t="s">
        <v>90</v>
      </c>
      <c r="L7" s="184" t="s">
        <v>91</v>
      </c>
    </row>
    <row r="8" spans="1:15" ht="13.5" customHeight="1" x14ac:dyDescent="0.15">
      <c r="A8" s="143">
        <v>2013</v>
      </c>
      <c r="B8" s="211">
        <v>25</v>
      </c>
      <c r="C8" s="193">
        <v>21037315</v>
      </c>
      <c r="D8" s="194">
        <v>100</v>
      </c>
      <c r="E8" s="195">
        <v>3620047</v>
      </c>
      <c r="F8" s="196">
        <v>17.21</v>
      </c>
      <c r="G8" s="195">
        <v>3238866</v>
      </c>
      <c r="H8" s="196">
        <v>15.4</v>
      </c>
      <c r="I8" s="195">
        <v>2975726</v>
      </c>
      <c r="J8" s="196">
        <v>14.14</v>
      </c>
      <c r="K8" s="195">
        <v>11202676</v>
      </c>
      <c r="L8" s="197">
        <v>53.25</v>
      </c>
      <c r="N8" s="76"/>
    </row>
    <row r="9" spans="1:15" ht="13.5" customHeight="1" x14ac:dyDescent="0.15">
      <c r="A9" s="17">
        <v>2014</v>
      </c>
      <c r="B9" s="265">
        <v>26</v>
      </c>
      <c r="C9" s="193">
        <v>22857642</v>
      </c>
      <c r="D9" s="194">
        <v>100</v>
      </c>
      <c r="E9" s="195">
        <v>3727593</v>
      </c>
      <c r="F9" s="196">
        <v>16.309999999999999</v>
      </c>
      <c r="G9" s="195">
        <v>3394940</v>
      </c>
      <c r="H9" s="196">
        <v>14.85</v>
      </c>
      <c r="I9" s="195">
        <v>4016916</v>
      </c>
      <c r="J9" s="196">
        <v>17.579999999999998</v>
      </c>
      <c r="K9" s="195">
        <v>11718193</v>
      </c>
      <c r="L9" s="197">
        <v>51.26</v>
      </c>
    </row>
    <row r="10" spans="1:15" ht="13.5" customHeight="1" x14ac:dyDescent="0.15">
      <c r="A10" s="17">
        <v>2015</v>
      </c>
      <c r="B10" s="265">
        <v>27</v>
      </c>
      <c r="C10" s="193">
        <v>21322606</v>
      </c>
      <c r="D10" s="194">
        <v>100</v>
      </c>
      <c r="E10" s="195">
        <v>3650383</v>
      </c>
      <c r="F10" s="196">
        <v>17.12</v>
      </c>
      <c r="G10" s="195">
        <v>3384643</v>
      </c>
      <c r="H10" s="196">
        <v>15.87</v>
      </c>
      <c r="I10" s="195">
        <v>2494678</v>
      </c>
      <c r="J10" s="196">
        <v>11.7</v>
      </c>
      <c r="K10" s="195">
        <v>11792902</v>
      </c>
      <c r="L10" s="197">
        <v>55.31</v>
      </c>
    </row>
    <row r="11" spans="1:15" ht="13.5" customHeight="1" x14ac:dyDescent="0.15">
      <c r="A11" s="17">
        <v>2016</v>
      </c>
      <c r="B11" s="265">
        <v>28</v>
      </c>
      <c r="C11" s="198">
        <v>21152374</v>
      </c>
      <c r="D11" s="199">
        <v>100</v>
      </c>
      <c r="E11" s="200">
        <v>3601388</v>
      </c>
      <c r="F11" s="199">
        <v>17.03</v>
      </c>
      <c r="G11" s="200">
        <v>3439421</v>
      </c>
      <c r="H11" s="199">
        <v>16.260000000000002</v>
      </c>
      <c r="I11" s="200">
        <v>2539375</v>
      </c>
      <c r="J11" s="199">
        <v>12</v>
      </c>
      <c r="K11" s="200">
        <v>11572190</v>
      </c>
      <c r="L11" s="201">
        <v>54.71</v>
      </c>
    </row>
    <row r="12" spans="1:15" ht="13.5" customHeight="1" x14ac:dyDescent="0.15">
      <c r="A12" s="17">
        <v>2017</v>
      </c>
      <c r="B12" s="265">
        <v>29</v>
      </c>
      <c r="C12" s="198">
        <v>20979117</v>
      </c>
      <c r="D12" s="199">
        <v>100</v>
      </c>
      <c r="E12" s="200">
        <v>3647172</v>
      </c>
      <c r="F12" s="199">
        <v>17.39</v>
      </c>
      <c r="G12" s="200">
        <v>3357672</v>
      </c>
      <c r="H12" s="199">
        <v>16</v>
      </c>
      <c r="I12" s="200">
        <v>2363225</v>
      </c>
      <c r="J12" s="199">
        <v>11.26</v>
      </c>
      <c r="K12" s="200">
        <v>11611048</v>
      </c>
      <c r="L12" s="201">
        <v>55.35</v>
      </c>
    </row>
    <row r="13" spans="1:15" ht="13.5" customHeight="1" x14ac:dyDescent="0.15">
      <c r="A13" s="17">
        <v>2018</v>
      </c>
      <c r="B13" s="265">
        <v>30</v>
      </c>
      <c r="C13" s="198">
        <v>21134931</v>
      </c>
      <c r="D13" s="199">
        <v>100</v>
      </c>
      <c r="E13" s="200">
        <v>3674952</v>
      </c>
      <c r="F13" s="199">
        <v>17.39</v>
      </c>
      <c r="G13" s="200">
        <v>3396902</v>
      </c>
      <c r="H13" s="199">
        <v>16.07</v>
      </c>
      <c r="I13" s="200">
        <v>1788339</v>
      </c>
      <c r="J13" s="199">
        <v>8.4600000000000009</v>
      </c>
      <c r="K13" s="200">
        <v>12274738</v>
      </c>
      <c r="L13" s="201">
        <v>58.08</v>
      </c>
    </row>
    <row r="14" spans="1:15" ht="13.5" customHeight="1" x14ac:dyDescent="0.15">
      <c r="A14" s="17">
        <v>2019</v>
      </c>
      <c r="B14" s="265" t="s">
        <v>85</v>
      </c>
      <c r="C14" s="198">
        <v>24742456</v>
      </c>
      <c r="D14" s="199">
        <v>100</v>
      </c>
      <c r="E14" s="200">
        <v>3521875</v>
      </c>
      <c r="F14" s="199">
        <v>14.234136659675176</v>
      </c>
      <c r="G14" s="200">
        <v>3980193</v>
      </c>
      <c r="H14" s="199">
        <v>16.086491171288735</v>
      </c>
      <c r="I14" s="200">
        <v>2601523</v>
      </c>
      <c r="J14" s="199">
        <v>10.514408917206925</v>
      </c>
      <c r="K14" s="200">
        <v>14638865</v>
      </c>
      <c r="L14" s="201">
        <v>59.164963251829164</v>
      </c>
    </row>
    <row r="15" spans="1:15" ht="13.5" customHeight="1" x14ac:dyDescent="0.15">
      <c r="A15" s="17">
        <v>2020</v>
      </c>
      <c r="B15" s="265">
        <v>2</v>
      </c>
      <c r="C15" s="198">
        <v>33303225</v>
      </c>
      <c r="D15" s="199">
        <v>100</v>
      </c>
      <c r="E15" s="200">
        <v>4380640</v>
      </c>
      <c r="F15" s="199">
        <v>13.153801170907622</v>
      </c>
      <c r="G15" s="200">
        <v>3683129</v>
      </c>
      <c r="H15" s="199">
        <v>11.059376381716786</v>
      </c>
      <c r="I15" s="200">
        <v>5693737</v>
      </c>
      <c r="J15" s="199">
        <v>17.096653552321133</v>
      </c>
      <c r="K15" s="200">
        <v>19545719</v>
      </c>
      <c r="L15" s="201">
        <v>58.690168895054462</v>
      </c>
      <c r="O15" s="12"/>
    </row>
    <row r="16" spans="1:15" ht="13.5" customHeight="1" x14ac:dyDescent="0.15">
      <c r="A16" s="17">
        <v>2021</v>
      </c>
      <c r="B16" s="265">
        <v>3</v>
      </c>
      <c r="C16" s="202">
        <v>30464635</v>
      </c>
      <c r="D16" s="203">
        <v>99.999999999999986</v>
      </c>
      <c r="E16" s="204">
        <v>4848295</v>
      </c>
      <c r="F16" s="203">
        <v>15.914502176047735</v>
      </c>
      <c r="G16" s="204">
        <v>3727487</v>
      </c>
      <c r="H16" s="203">
        <v>12.235455963939827</v>
      </c>
      <c r="I16" s="204">
        <v>5798215</v>
      </c>
      <c r="J16" s="203">
        <v>19.032609450269138</v>
      </c>
      <c r="K16" s="204">
        <v>16090638</v>
      </c>
      <c r="L16" s="205">
        <v>52.81743240974329</v>
      </c>
      <c r="O16" s="12"/>
    </row>
    <row r="17" spans="1:15" ht="13.5" customHeight="1" x14ac:dyDescent="0.15">
      <c r="A17" s="175">
        <v>2022</v>
      </c>
      <c r="B17" s="36">
        <v>4</v>
      </c>
      <c r="C17" s="247">
        <v>30295754</v>
      </c>
      <c r="D17" s="221">
        <f>F17+H17+J17+L17</f>
        <v>90.969430137771951</v>
      </c>
      <c r="E17" s="248">
        <v>4914380</v>
      </c>
      <c r="F17" s="222">
        <f>E17/$C$15*100</f>
        <v>14.756468780425919</v>
      </c>
      <c r="G17" s="248">
        <v>4291710</v>
      </c>
      <c r="H17" s="222">
        <f>G17/$C$15*100</f>
        <v>12.886769974979901</v>
      </c>
      <c r="I17" s="248">
        <v>4207360</v>
      </c>
      <c r="J17" s="222">
        <f>I17/$C$15*100</f>
        <v>12.633491200927239</v>
      </c>
      <c r="K17" s="248">
        <v>16882304</v>
      </c>
      <c r="L17" s="223">
        <f>K17/$C$15*100</f>
        <v>50.692700181438887</v>
      </c>
      <c r="O17" s="12"/>
    </row>
    <row r="18" spans="1:15" ht="13.5" customHeight="1" x14ac:dyDescent="0.15">
      <c r="C18" s="12"/>
      <c r="L18" s="6" t="s">
        <v>67</v>
      </c>
    </row>
    <row r="19" spans="1:15" ht="13.5" customHeight="1" x14ac:dyDescent="0.15">
      <c r="C19" s="101"/>
      <c r="I19" s="115"/>
    </row>
    <row r="20" spans="1:15" x14ac:dyDescent="0.15">
      <c r="I20" s="115"/>
    </row>
  </sheetData>
  <sheetProtection selectLockedCells="1"/>
  <mergeCells count="6">
    <mergeCell ref="A5:B7"/>
    <mergeCell ref="I5:J5"/>
    <mergeCell ref="K5:L5"/>
    <mergeCell ref="C5:D5"/>
    <mergeCell ref="E5:F5"/>
    <mergeCell ref="G5:H5"/>
  </mergeCells>
  <phoneticPr fontId="2"/>
  <pageMargins left="0.75" right="0.75" top="1" bottom="1" header="0.51200000000000001" footer="0.51200000000000001"/>
  <pageSetup paperSize="9" scale="88" orientation="portrait" verticalDpi="4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7"/>
  <sheetViews>
    <sheetView showGridLines="0" zoomScaleNormal="100" zoomScaleSheetLayoutView="100" workbookViewId="0">
      <selection activeCell="L12" sqref="L12"/>
    </sheetView>
  </sheetViews>
  <sheetFormatPr defaultRowHeight="13.5" x14ac:dyDescent="0.15"/>
  <cols>
    <col min="1" max="1" width="6.25" style="4" customWidth="1"/>
    <col min="2" max="2" width="8.75" style="4" customWidth="1"/>
    <col min="3" max="10" width="9.375" style="4" customWidth="1"/>
    <col min="11" max="16384" width="9" style="4"/>
  </cols>
  <sheetData>
    <row r="1" spans="1:12" s="253" customFormat="1" ht="22.5" customHeight="1" x14ac:dyDescent="0.15">
      <c r="A1" s="252" t="s">
        <v>161</v>
      </c>
    </row>
    <row r="2" spans="1:12" s="255" customFormat="1" ht="37.5" customHeight="1" x14ac:dyDescent="0.15">
      <c r="A2" s="254" t="s">
        <v>144</v>
      </c>
    </row>
    <row r="3" spans="1:12" s="84" customFormat="1" ht="22.5" customHeight="1" x14ac:dyDescent="0.15">
      <c r="A3" s="81" t="s">
        <v>81</v>
      </c>
      <c r="C3" s="81"/>
      <c r="D3" s="81"/>
      <c r="E3" s="81"/>
      <c r="F3" s="81"/>
      <c r="G3" s="81"/>
      <c r="H3" s="295" t="s">
        <v>66</v>
      </c>
      <c r="I3" s="295"/>
      <c r="J3" s="295"/>
    </row>
    <row r="4" spans="1:12" s="84" customFormat="1" ht="7.5" customHeight="1" x14ac:dyDescent="0.15">
      <c r="C4" s="87"/>
      <c r="D4" s="87"/>
      <c r="E4" s="87"/>
      <c r="F4" s="87"/>
      <c r="G4" s="87"/>
      <c r="H4" s="296"/>
      <c r="I4" s="296"/>
      <c r="J4" s="296"/>
    </row>
    <row r="5" spans="1:12" ht="13.5" customHeight="1" x14ac:dyDescent="0.15">
      <c r="A5" s="280" t="s">
        <v>76</v>
      </c>
      <c r="B5" s="282"/>
      <c r="C5" s="299" t="s">
        <v>47</v>
      </c>
      <c r="D5" s="278"/>
      <c r="E5" s="278"/>
      <c r="F5" s="278"/>
      <c r="G5" s="278" t="s">
        <v>48</v>
      </c>
      <c r="H5" s="278"/>
      <c r="I5" s="278"/>
      <c r="J5" s="279"/>
    </row>
    <row r="6" spans="1:12" ht="13.5" customHeight="1" x14ac:dyDescent="0.15">
      <c r="A6" s="297"/>
      <c r="B6" s="298"/>
      <c r="C6" s="300" t="s">
        <v>49</v>
      </c>
      <c r="D6" s="301"/>
      <c r="E6" s="301" t="s">
        <v>50</v>
      </c>
      <c r="F6" s="301"/>
      <c r="G6" s="301" t="s">
        <v>51</v>
      </c>
      <c r="H6" s="301" t="s">
        <v>52</v>
      </c>
      <c r="I6" s="301" t="s">
        <v>53</v>
      </c>
      <c r="J6" s="303"/>
    </row>
    <row r="7" spans="1:12" ht="27" customHeight="1" x14ac:dyDescent="0.15">
      <c r="A7" s="281"/>
      <c r="B7" s="283"/>
      <c r="C7" s="19" t="s">
        <v>51</v>
      </c>
      <c r="D7" s="18" t="s">
        <v>52</v>
      </c>
      <c r="E7" s="18" t="s">
        <v>51</v>
      </c>
      <c r="F7" s="18" t="s">
        <v>52</v>
      </c>
      <c r="G7" s="302"/>
      <c r="H7" s="302"/>
      <c r="I7" s="18" t="s">
        <v>54</v>
      </c>
      <c r="J7" s="187" t="s">
        <v>100</v>
      </c>
    </row>
    <row r="8" spans="1:12" ht="13.5" customHeight="1" x14ac:dyDescent="0.15">
      <c r="A8" s="143">
        <v>2013</v>
      </c>
      <c r="B8" s="211">
        <v>25</v>
      </c>
      <c r="C8" s="24">
        <v>14832</v>
      </c>
      <c r="D8" s="20">
        <v>11735</v>
      </c>
      <c r="E8" s="20">
        <v>951851</v>
      </c>
      <c r="F8" s="20">
        <v>219647</v>
      </c>
      <c r="G8" s="20">
        <v>109070</v>
      </c>
      <c r="H8" s="20">
        <v>1869</v>
      </c>
      <c r="I8" s="20">
        <v>3074463</v>
      </c>
      <c r="J8" s="25">
        <v>72055</v>
      </c>
      <c r="L8" s="76"/>
    </row>
    <row r="9" spans="1:12" ht="13.5" customHeight="1" x14ac:dyDescent="0.15">
      <c r="A9" s="17">
        <v>2014</v>
      </c>
      <c r="B9" s="265">
        <v>26</v>
      </c>
      <c r="C9" s="24">
        <v>14834</v>
      </c>
      <c r="D9" s="20">
        <v>11750</v>
      </c>
      <c r="E9" s="20">
        <v>946229</v>
      </c>
      <c r="F9" s="20">
        <v>220433</v>
      </c>
      <c r="G9" s="20">
        <v>115719</v>
      </c>
      <c r="H9" s="20">
        <v>3014</v>
      </c>
      <c r="I9" s="20">
        <v>3074463</v>
      </c>
      <c r="J9" s="25">
        <v>72909</v>
      </c>
    </row>
    <row r="10" spans="1:12" ht="13.5" customHeight="1" x14ac:dyDescent="0.15">
      <c r="A10" s="17">
        <v>2015</v>
      </c>
      <c r="B10" s="265">
        <v>27</v>
      </c>
      <c r="C10" s="24">
        <v>15196</v>
      </c>
      <c r="D10" s="20">
        <v>11750</v>
      </c>
      <c r="E10" s="20">
        <v>944084</v>
      </c>
      <c r="F10" s="20">
        <v>220063</v>
      </c>
      <c r="G10" s="20">
        <v>111991</v>
      </c>
      <c r="H10" s="20">
        <v>3245</v>
      </c>
      <c r="I10" s="20">
        <v>3074463</v>
      </c>
      <c r="J10" s="25">
        <v>74066</v>
      </c>
    </row>
    <row r="11" spans="1:12" ht="13.5" customHeight="1" x14ac:dyDescent="0.15">
      <c r="A11" s="17">
        <v>2016</v>
      </c>
      <c r="B11" s="265">
        <v>28</v>
      </c>
      <c r="C11" s="28">
        <v>15687</v>
      </c>
      <c r="D11" s="35">
        <v>11808</v>
      </c>
      <c r="E11" s="35">
        <v>944290</v>
      </c>
      <c r="F11" s="35">
        <v>219685</v>
      </c>
      <c r="G11" s="35">
        <v>111514</v>
      </c>
      <c r="H11" s="35">
        <v>3364</v>
      </c>
      <c r="I11" s="35">
        <v>3074463</v>
      </c>
      <c r="J11" s="29">
        <v>75051</v>
      </c>
    </row>
    <row r="12" spans="1:12" ht="13.5" customHeight="1" x14ac:dyDescent="0.15">
      <c r="A12" s="17">
        <v>2017</v>
      </c>
      <c r="B12" s="265">
        <v>29</v>
      </c>
      <c r="C12" s="28">
        <v>16728</v>
      </c>
      <c r="D12" s="35">
        <v>13445</v>
      </c>
      <c r="E12" s="35">
        <v>1486889</v>
      </c>
      <c r="F12" s="35">
        <v>215370</v>
      </c>
      <c r="G12" s="35">
        <v>186118</v>
      </c>
      <c r="H12" s="35">
        <v>7078</v>
      </c>
      <c r="I12" s="35">
        <v>3242800</v>
      </c>
      <c r="J12" s="29">
        <v>75375</v>
      </c>
    </row>
    <row r="13" spans="1:12" ht="13.5" customHeight="1" x14ac:dyDescent="0.15">
      <c r="A13" s="17">
        <v>2018</v>
      </c>
      <c r="B13" s="265">
        <v>30</v>
      </c>
      <c r="C13" s="28">
        <v>16728</v>
      </c>
      <c r="D13" s="35">
        <v>13427</v>
      </c>
      <c r="E13" s="35">
        <v>1490239</v>
      </c>
      <c r="F13" s="35">
        <v>215385</v>
      </c>
      <c r="G13" s="35">
        <v>186118</v>
      </c>
      <c r="H13" s="35">
        <v>7078</v>
      </c>
      <c r="I13" s="35">
        <v>3242800</v>
      </c>
      <c r="J13" s="29">
        <v>75961</v>
      </c>
    </row>
    <row r="14" spans="1:12" ht="13.5" customHeight="1" x14ac:dyDescent="0.15">
      <c r="A14" s="17">
        <v>2019</v>
      </c>
      <c r="B14" s="265" t="s">
        <v>85</v>
      </c>
      <c r="C14" s="28">
        <v>16728</v>
      </c>
      <c r="D14" s="35">
        <v>13426</v>
      </c>
      <c r="E14" s="35">
        <v>1489148</v>
      </c>
      <c r="F14" s="35">
        <v>214739</v>
      </c>
      <c r="G14" s="35">
        <v>184590</v>
      </c>
      <c r="H14" s="35">
        <v>6770</v>
      </c>
      <c r="I14" s="35">
        <v>3187200</v>
      </c>
      <c r="J14" s="29">
        <v>73337</v>
      </c>
    </row>
    <row r="15" spans="1:12" ht="13.5" customHeight="1" x14ac:dyDescent="0.15">
      <c r="A15" s="17">
        <v>2020</v>
      </c>
      <c r="B15" s="265">
        <v>2</v>
      </c>
      <c r="C15" s="28">
        <v>17486</v>
      </c>
      <c r="D15" s="35">
        <v>13426</v>
      </c>
      <c r="E15" s="35">
        <v>1491544</v>
      </c>
      <c r="F15" s="35">
        <v>218672</v>
      </c>
      <c r="G15" s="35">
        <v>183238</v>
      </c>
      <c r="H15" s="35">
        <v>3494</v>
      </c>
      <c r="I15" s="35">
        <v>3187200</v>
      </c>
      <c r="J15" s="29">
        <v>75406</v>
      </c>
    </row>
    <row r="16" spans="1:12" ht="13.5" customHeight="1" x14ac:dyDescent="0.15">
      <c r="A16" s="17">
        <v>2021</v>
      </c>
      <c r="B16" s="265">
        <v>3</v>
      </c>
      <c r="C16" s="42">
        <v>17986</v>
      </c>
      <c r="D16" s="44">
        <v>13537</v>
      </c>
      <c r="E16" s="44">
        <v>1489593</v>
      </c>
      <c r="F16" s="44">
        <v>216855</v>
      </c>
      <c r="G16" s="44">
        <v>134908</v>
      </c>
      <c r="H16" s="44">
        <v>3279</v>
      </c>
      <c r="I16" s="44">
        <v>3187200</v>
      </c>
      <c r="J16" s="43">
        <v>76429</v>
      </c>
    </row>
    <row r="17" spans="1:10" s="102" customFormat="1" ht="13.5" customHeight="1" x14ac:dyDescent="0.15">
      <c r="A17" s="185">
        <v>2022</v>
      </c>
      <c r="B17" s="186">
        <v>4</v>
      </c>
      <c r="C17" s="249">
        <v>17127</v>
      </c>
      <c r="D17" s="250">
        <v>13496</v>
      </c>
      <c r="E17" s="250">
        <v>1491424</v>
      </c>
      <c r="F17" s="250">
        <v>216724</v>
      </c>
      <c r="G17" s="250">
        <v>133234</v>
      </c>
      <c r="H17" s="250">
        <v>3017</v>
      </c>
      <c r="I17" s="250">
        <v>3187200</v>
      </c>
      <c r="J17" s="251">
        <v>77099</v>
      </c>
    </row>
    <row r="18" spans="1:10" x14ac:dyDescent="0.15">
      <c r="B18" s="1"/>
      <c r="C18" s="1"/>
      <c r="D18" s="1"/>
      <c r="E18" s="1"/>
      <c r="F18" s="1"/>
      <c r="G18" s="1"/>
      <c r="H18" s="1"/>
      <c r="I18" s="1"/>
      <c r="J18" s="3" t="s">
        <v>67</v>
      </c>
    </row>
    <row r="19" spans="1:10" x14ac:dyDescent="0.15">
      <c r="E19" s="8"/>
      <c r="F19" s="8"/>
    </row>
    <row r="20" spans="1:10" x14ac:dyDescent="0.15">
      <c r="C20" s="116"/>
      <c r="D20" s="116"/>
      <c r="E20" s="117"/>
      <c r="F20" s="116"/>
      <c r="G20" s="116"/>
      <c r="H20" s="117"/>
      <c r="I20" s="116"/>
      <c r="J20" s="116"/>
    </row>
    <row r="21" spans="1:10" x14ac:dyDescent="0.15">
      <c r="E21" s="8"/>
      <c r="F21" s="8"/>
    </row>
    <row r="22" spans="1:10" x14ac:dyDescent="0.15">
      <c r="E22" s="8"/>
      <c r="F22" s="8"/>
    </row>
    <row r="23" spans="1:10" x14ac:dyDescent="0.15">
      <c r="E23" s="8"/>
      <c r="F23" s="8"/>
    </row>
    <row r="24" spans="1:10" x14ac:dyDescent="0.15">
      <c r="E24" s="8"/>
      <c r="F24" s="8"/>
    </row>
    <row r="25" spans="1:10" x14ac:dyDescent="0.15">
      <c r="E25" s="8"/>
      <c r="F25" s="8"/>
    </row>
    <row r="26" spans="1:10" x14ac:dyDescent="0.15">
      <c r="E26" s="8"/>
      <c r="F26" s="8"/>
    </row>
    <row r="27" spans="1:10" x14ac:dyDescent="0.15">
      <c r="E27" s="8"/>
      <c r="F27" s="8"/>
    </row>
  </sheetData>
  <sheetProtection selectLockedCells="1"/>
  <mergeCells count="9">
    <mergeCell ref="H3:J4"/>
    <mergeCell ref="A5:B7"/>
    <mergeCell ref="C5:F5"/>
    <mergeCell ref="G5:J5"/>
    <mergeCell ref="C6:D6"/>
    <mergeCell ref="E6:F6"/>
    <mergeCell ref="G6:G7"/>
    <mergeCell ref="H6:H7"/>
    <mergeCell ref="I6:J6"/>
  </mergeCells>
  <phoneticPr fontId="2"/>
  <pageMargins left="0.75" right="0.75" top="1" bottom="1" header="0.51200000000000001" footer="0.51200000000000001"/>
  <pageSetup paperSize="9" scale="8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33"/>
  <sheetViews>
    <sheetView showGridLines="0" zoomScaleNormal="100" zoomScaleSheetLayoutView="100" workbookViewId="0">
      <selection activeCell="J16" sqref="J16"/>
    </sheetView>
  </sheetViews>
  <sheetFormatPr defaultRowHeight="12" x14ac:dyDescent="0.15"/>
  <cols>
    <col min="1" max="1" width="30" style="1" customWidth="1"/>
    <col min="2" max="7" width="10" style="1" customWidth="1"/>
    <col min="8" max="8" width="9" style="1"/>
    <col min="9" max="9" width="9.25" style="1" bestFit="1" customWidth="1"/>
    <col min="10" max="16384" width="9" style="1"/>
  </cols>
  <sheetData>
    <row r="1" spans="1:9" s="253" customFormat="1" ht="22.5" customHeight="1" x14ac:dyDescent="0.15">
      <c r="A1" s="252" t="s">
        <v>161</v>
      </c>
    </row>
    <row r="2" spans="1:9" s="255" customFormat="1" ht="37.5" customHeight="1" x14ac:dyDescent="0.15">
      <c r="A2" s="254" t="s">
        <v>144</v>
      </c>
    </row>
    <row r="3" spans="1:9" s="83" customFormat="1" ht="22.5" customHeight="1" x14ac:dyDescent="0.15">
      <c r="A3" s="81" t="s">
        <v>82</v>
      </c>
      <c r="B3" s="82"/>
      <c r="C3" s="82"/>
      <c r="D3" s="82"/>
      <c r="E3" s="82"/>
      <c r="F3" s="82"/>
      <c r="G3" s="295" t="s">
        <v>63</v>
      </c>
    </row>
    <row r="4" spans="1:9" s="83" customFormat="1" ht="7.5" customHeight="1" x14ac:dyDescent="0.15">
      <c r="B4" s="87"/>
      <c r="C4" s="87"/>
      <c r="D4" s="87"/>
      <c r="E4" s="87"/>
      <c r="F4" s="87"/>
      <c r="G4" s="296"/>
    </row>
    <row r="5" spans="1:9" ht="13.5" customHeight="1" x14ac:dyDescent="0.15">
      <c r="A5" s="304" t="s">
        <v>55</v>
      </c>
      <c r="B5" s="188" t="s">
        <v>128</v>
      </c>
      <c r="C5" s="188" t="s">
        <v>141</v>
      </c>
      <c r="D5" s="188" t="s">
        <v>166</v>
      </c>
      <c r="E5" s="309" t="s">
        <v>167</v>
      </c>
      <c r="F5" s="309"/>
      <c r="G5" s="310"/>
    </row>
    <row r="6" spans="1:9" ht="6.75" customHeight="1" x14ac:dyDescent="0.15">
      <c r="A6" s="305"/>
      <c r="B6" s="307" t="s">
        <v>129</v>
      </c>
      <c r="C6" s="308" t="s">
        <v>142</v>
      </c>
      <c r="D6" s="308" t="s">
        <v>168</v>
      </c>
      <c r="E6" s="311"/>
      <c r="F6" s="311"/>
      <c r="G6" s="312"/>
    </row>
    <row r="7" spans="1:9" ht="6.75" customHeight="1" x14ac:dyDescent="0.15">
      <c r="A7" s="305"/>
      <c r="B7" s="307"/>
      <c r="C7" s="308"/>
      <c r="D7" s="308"/>
      <c r="E7" s="315" t="s">
        <v>56</v>
      </c>
      <c r="F7" s="315" t="s">
        <v>57</v>
      </c>
      <c r="G7" s="313" t="s">
        <v>58</v>
      </c>
    </row>
    <row r="8" spans="1:9" ht="13.5" customHeight="1" x14ac:dyDescent="0.15">
      <c r="A8" s="306"/>
      <c r="B8" s="189" t="s">
        <v>101</v>
      </c>
      <c r="C8" s="189" t="s">
        <v>101</v>
      </c>
      <c r="D8" s="189" t="s">
        <v>101</v>
      </c>
      <c r="E8" s="316"/>
      <c r="F8" s="316"/>
      <c r="G8" s="314"/>
    </row>
    <row r="9" spans="1:9" ht="13.5" customHeight="1" x14ac:dyDescent="0.15">
      <c r="A9" s="96" t="s">
        <v>102</v>
      </c>
      <c r="B9" s="63">
        <v>7696524</v>
      </c>
      <c r="C9" s="63">
        <v>9832831</v>
      </c>
      <c r="D9" s="63">
        <v>11700452</v>
      </c>
      <c r="E9" s="224">
        <f>SUM(E10:E23)</f>
        <v>1668300</v>
      </c>
      <c r="F9" s="224">
        <f>SUM(F10:F23)</f>
        <v>1198673</v>
      </c>
      <c r="G9" s="225">
        <f>SUM(G10:G23)</f>
        <v>12170079</v>
      </c>
      <c r="I9" s="77"/>
    </row>
    <row r="10" spans="1:9" ht="13.5" customHeight="1" x14ac:dyDescent="0.15">
      <c r="A10" s="190" t="s">
        <v>103</v>
      </c>
      <c r="B10" s="98">
        <v>2745864</v>
      </c>
      <c r="C10" s="98">
        <v>2557712</v>
      </c>
      <c r="D10" s="98">
        <v>2944416</v>
      </c>
      <c r="E10" s="267">
        <v>1220700</v>
      </c>
      <c r="F10" s="267">
        <v>463861</v>
      </c>
      <c r="G10" s="268">
        <v>3701255</v>
      </c>
      <c r="H10" s="12"/>
      <c r="I10" s="5"/>
    </row>
    <row r="11" spans="1:9" ht="13.5" customHeight="1" x14ac:dyDescent="0.15">
      <c r="A11" s="190" t="s">
        <v>104</v>
      </c>
      <c r="B11" s="67">
        <v>268311</v>
      </c>
      <c r="C11" s="67">
        <v>312097</v>
      </c>
      <c r="D11" s="67">
        <v>339306</v>
      </c>
      <c r="E11" s="267">
        <v>71700</v>
      </c>
      <c r="F11" s="267">
        <v>50225</v>
      </c>
      <c r="G11" s="268">
        <v>360781</v>
      </c>
      <c r="I11" s="5"/>
    </row>
    <row r="12" spans="1:9" ht="13.5" customHeight="1" x14ac:dyDescent="0.15">
      <c r="A12" s="190" t="s">
        <v>105</v>
      </c>
      <c r="B12" s="98">
        <v>1846332</v>
      </c>
      <c r="C12" s="98">
        <v>3694794</v>
      </c>
      <c r="D12" s="98">
        <v>4754736</v>
      </c>
      <c r="E12" s="267">
        <v>62100</v>
      </c>
      <c r="F12" s="267">
        <v>213069</v>
      </c>
      <c r="G12" s="268">
        <v>4603767</v>
      </c>
      <c r="I12" s="5"/>
    </row>
    <row r="13" spans="1:9" ht="13.5" customHeight="1" x14ac:dyDescent="0.15">
      <c r="A13" s="190" t="s">
        <v>106</v>
      </c>
      <c r="B13" s="67">
        <v>295697</v>
      </c>
      <c r="C13" s="67">
        <v>239963</v>
      </c>
      <c r="D13" s="67">
        <v>186532</v>
      </c>
      <c r="E13" s="267">
        <v>0</v>
      </c>
      <c r="F13" s="267">
        <v>52517</v>
      </c>
      <c r="G13" s="268">
        <v>134015</v>
      </c>
      <c r="I13" s="5"/>
    </row>
    <row r="14" spans="1:9" ht="13.5" customHeight="1" x14ac:dyDescent="0.15">
      <c r="A14" s="190" t="s">
        <v>107</v>
      </c>
      <c r="B14" s="98">
        <v>481766</v>
      </c>
      <c r="C14" s="98">
        <v>422502</v>
      </c>
      <c r="D14" s="98">
        <v>375355</v>
      </c>
      <c r="E14" s="267">
        <v>121100</v>
      </c>
      <c r="F14" s="267">
        <v>108071</v>
      </c>
      <c r="G14" s="268">
        <v>388384</v>
      </c>
      <c r="I14" s="5"/>
    </row>
    <row r="15" spans="1:9" ht="13.5" customHeight="1" x14ac:dyDescent="0.15">
      <c r="A15" s="190" t="s">
        <v>108</v>
      </c>
      <c r="B15" s="98">
        <v>459154</v>
      </c>
      <c r="C15" s="98">
        <v>368931</v>
      </c>
      <c r="D15" s="98">
        <v>277702</v>
      </c>
      <c r="E15" s="267">
        <v>12900</v>
      </c>
      <c r="F15" s="267">
        <v>89310</v>
      </c>
      <c r="G15" s="268">
        <v>201292</v>
      </c>
      <c r="I15" s="5"/>
    </row>
    <row r="16" spans="1:9" ht="13.5" customHeight="1" x14ac:dyDescent="0.15">
      <c r="A16" s="190" t="s">
        <v>109</v>
      </c>
      <c r="B16" s="98">
        <v>28700</v>
      </c>
      <c r="C16" s="98">
        <v>36000</v>
      </c>
      <c r="D16" s="98">
        <v>36000</v>
      </c>
      <c r="E16" s="267">
        <v>0</v>
      </c>
      <c r="F16" s="267">
        <v>3909</v>
      </c>
      <c r="G16" s="268">
        <v>32091</v>
      </c>
      <c r="I16" s="5"/>
    </row>
    <row r="17" spans="1:9" ht="13.5" customHeight="1" x14ac:dyDescent="0.15">
      <c r="A17" s="190" t="s">
        <v>110</v>
      </c>
      <c r="B17" s="98">
        <v>6600</v>
      </c>
      <c r="C17" s="98">
        <v>6600</v>
      </c>
      <c r="D17" s="98">
        <v>6418</v>
      </c>
      <c r="E17" s="267">
        <v>21800</v>
      </c>
      <c r="F17" s="267">
        <v>174</v>
      </c>
      <c r="G17" s="268">
        <v>28044</v>
      </c>
      <c r="I17" s="5"/>
    </row>
    <row r="18" spans="1:9" ht="13.5" customHeight="1" x14ac:dyDescent="0.15">
      <c r="A18" s="190" t="s">
        <v>134</v>
      </c>
      <c r="B18" s="98">
        <v>257545</v>
      </c>
      <c r="C18" s="98">
        <v>216077</v>
      </c>
      <c r="D18" s="98">
        <v>296138</v>
      </c>
      <c r="E18" s="267">
        <v>0</v>
      </c>
      <c r="F18" s="267">
        <v>50742</v>
      </c>
      <c r="G18" s="268">
        <v>245396</v>
      </c>
      <c r="I18" s="5"/>
    </row>
    <row r="19" spans="1:9" ht="13.5" customHeight="1" x14ac:dyDescent="0.15">
      <c r="A19" s="190" t="s">
        <v>135</v>
      </c>
      <c r="B19" s="98">
        <v>0</v>
      </c>
      <c r="C19" s="98">
        <v>0</v>
      </c>
      <c r="D19" s="98">
        <v>0</v>
      </c>
      <c r="E19" s="267">
        <v>0</v>
      </c>
      <c r="F19" s="267">
        <v>0</v>
      </c>
      <c r="G19" s="268">
        <v>0</v>
      </c>
      <c r="I19" s="5"/>
    </row>
    <row r="20" spans="1:9" ht="13.5" customHeight="1" x14ac:dyDescent="0.15">
      <c r="A20" s="190" t="s">
        <v>136</v>
      </c>
      <c r="B20" s="67">
        <v>2879</v>
      </c>
      <c r="C20" s="67">
        <v>1923</v>
      </c>
      <c r="D20" s="67">
        <v>19364</v>
      </c>
      <c r="E20" s="267">
        <v>0</v>
      </c>
      <c r="F20" s="267">
        <v>963</v>
      </c>
      <c r="G20" s="268">
        <v>18401</v>
      </c>
      <c r="I20" s="5"/>
    </row>
    <row r="21" spans="1:9" ht="13.5" customHeight="1" x14ac:dyDescent="0.15">
      <c r="A21" s="190" t="s">
        <v>137</v>
      </c>
      <c r="B21" s="98">
        <v>171000</v>
      </c>
      <c r="C21" s="98">
        <v>339200</v>
      </c>
      <c r="D21" s="98">
        <v>338686</v>
      </c>
      <c r="E21" s="269">
        <v>0</v>
      </c>
      <c r="F21" s="267">
        <v>14336</v>
      </c>
      <c r="G21" s="268">
        <v>324350</v>
      </c>
      <c r="I21" s="5"/>
    </row>
    <row r="22" spans="1:9" ht="13.5" customHeight="1" x14ac:dyDescent="0.15">
      <c r="A22" s="190" t="s">
        <v>138</v>
      </c>
      <c r="B22" s="67">
        <v>501233</v>
      </c>
      <c r="C22" s="67">
        <v>674050</v>
      </c>
      <c r="D22" s="67">
        <v>1065580</v>
      </c>
      <c r="E22" s="269">
        <v>0</v>
      </c>
      <c r="F22" s="267">
        <v>68770</v>
      </c>
      <c r="G22" s="268">
        <v>996810</v>
      </c>
      <c r="I22" s="5"/>
    </row>
    <row r="23" spans="1:9" ht="13.5" customHeight="1" x14ac:dyDescent="0.15">
      <c r="A23" s="190" t="s">
        <v>139</v>
      </c>
      <c r="B23" s="98">
        <v>631443</v>
      </c>
      <c r="C23" s="98">
        <v>962982</v>
      </c>
      <c r="D23" s="98">
        <v>1060219</v>
      </c>
      <c r="E23" s="267">
        <v>158000</v>
      </c>
      <c r="F23" s="269">
        <v>82726</v>
      </c>
      <c r="G23" s="268">
        <v>1135493</v>
      </c>
      <c r="I23" s="5"/>
    </row>
    <row r="24" spans="1:9" ht="13.5" customHeight="1" x14ac:dyDescent="0.15">
      <c r="A24" s="97" t="s">
        <v>59</v>
      </c>
      <c r="B24" s="67">
        <v>126700</v>
      </c>
      <c r="C24" s="67">
        <v>216513</v>
      </c>
      <c r="D24" s="67">
        <v>222359</v>
      </c>
      <c r="E24" s="267">
        <f>SUM(E25:E26)</f>
        <v>0</v>
      </c>
      <c r="F24" s="267">
        <f>SUM(F25:F26)</f>
        <v>1454</v>
      </c>
      <c r="G24" s="268">
        <f>SUM(G25:G26)</f>
        <v>220905</v>
      </c>
      <c r="I24" s="5"/>
    </row>
    <row r="25" spans="1:9" ht="13.5" customHeight="1" x14ac:dyDescent="0.15">
      <c r="A25" s="190" t="s">
        <v>103</v>
      </c>
      <c r="B25" s="98">
        <v>116600</v>
      </c>
      <c r="C25" s="98">
        <v>153000</v>
      </c>
      <c r="D25" s="98">
        <v>153000</v>
      </c>
      <c r="E25" s="267">
        <v>0</v>
      </c>
      <c r="F25" s="267">
        <v>0</v>
      </c>
      <c r="G25" s="268">
        <v>153000</v>
      </c>
      <c r="I25" s="5"/>
    </row>
    <row r="26" spans="1:9" ht="13.5" customHeight="1" x14ac:dyDescent="0.15">
      <c r="A26" s="190" t="s">
        <v>104</v>
      </c>
      <c r="B26" s="67">
        <v>10100</v>
      </c>
      <c r="C26" s="67">
        <v>63513</v>
      </c>
      <c r="D26" s="67">
        <v>69359</v>
      </c>
      <c r="E26" s="267">
        <v>0</v>
      </c>
      <c r="F26" s="267">
        <v>1454</v>
      </c>
      <c r="G26" s="268">
        <v>67905</v>
      </c>
      <c r="I26" s="5"/>
    </row>
    <row r="27" spans="1:9" ht="13.5" customHeight="1" x14ac:dyDescent="0.15">
      <c r="A27" s="97" t="s">
        <v>60</v>
      </c>
      <c r="B27" s="67">
        <v>8791313</v>
      </c>
      <c r="C27" s="67">
        <v>8791072</v>
      </c>
      <c r="D27" s="67">
        <v>8910963</v>
      </c>
      <c r="E27" s="267">
        <f>SUM(E28:E30)</f>
        <v>236000</v>
      </c>
      <c r="F27" s="267">
        <f>SUM(F28:F30)</f>
        <v>735954</v>
      </c>
      <c r="G27" s="268">
        <f>SUM(G28:G30)</f>
        <v>8411009</v>
      </c>
      <c r="I27" s="5"/>
    </row>
    <row r="28" spans="1:9" ht="13.5" customHeight="1" x14ac:dyDescent="0.15">
      <c r="A28" s="190" t="s">
        <v>131</v>
      </c>
      <c r="B28" s="67">
        <v>106405</v>
      </c>
      <c r="C28" s="67">
        <v>78440</v>
      </c>
      <c r="D28" s="67">
        <v>54355</v>
      </c>
      <c r="E28" s="267">
        <v>0</v>
      </c>
      <c r="F28" s="267">
        <v>0</v>
      </c>
      <c r="G28" s="268">
        <v>54355</v>
      </c>
      <c r="I28" s="5"/>
    </row>
    <row r="29" spans="1:9" ht="13.5" customHeight="1" x14ac:dyDescent="0.15">
      <c r="A29" s="190" t="s">
        <v>132</v>
      </c>
      <c r="B29" s="67">
        <v>8684908</v>
      </c>
      <c r="C29" s="67">
        <v>8660032</v>
      </c>
      <c r="D29" s="67">
        <v>8804008</v>
      </c>
      <c r="E29" s="267">
        <v>236000</v>
      </c>
      <c r="F29" s="269">
        <v>716189</v>
      </c>
      <c r="G29" s="268">
        <v>8323819</v>
      </c>
      <c r="I29" s="5"/>
    </row>
    <row r="30" spans="1:9" ht="13.5" customHeight="1" x14ac:dyDescent="0.15">
      <c r="A30" s="190" t="s">
        <v>133</v>
      </c>
      <c r="B30" s="99">
        <v>0</v>
      </c>
      <c r="C30" s="99">
        <v>52600</v>
      </c>
      <c r="D30" s="99">
        <v>52600</v>
      </c>
      <c r="E30" s="270">
        <v>0</v>
      </c>
      <c r="F30" s="271">
        <v>19765</v>
      </c>
      <c r="G30" s="272">
        <v>32835</v>
      </c>
      <c r="I30" s="5"/>
    </row>
    <row r="31" spans="1:9" ht="13.5" customHeight="1" x14ac:dyDescent="0.15">
      <c r="A31" s="21" t="s">
        <v>31</v>
      </c>
      <c r="B31" s="74">
        <v>16614537</v>
      </c>
      <c r="C31" s="74">
        <v>18840416</v>
      </c>
      <c r="D31" s="74">
        <v>20833774</v>
      </c>
      <c r="E31" s="226">
        <f>E9+E24+E27</f>
        <v>1904300</v>
      </c>
      <c r="F31" s="226">
        <f>F9+F24+F27</f>
        <v>1936081</v>
      </c>
      <c r="G31" s="227">
        <f>G9+G24+G27</f>
        <v>20801993</v>
      </c>
      <c r="I31" s="5"/>
    </row>
    <row r="32" spans="1:9" ht="13.5" customHeight="1" x14ac:dyDescent="0.15">
      <c r="C32" s="13"/>
      <c r="D32" s="13"/>
      <c r="G32" s="3" t="s">
        <v>67</v>
      </c>
    </row>
    <row r="33" spans="7:7" ht="13.5" customHeight="1" x14ac:dyDescent="0.15">
      <c r="G33" s="3"/>
    </row>
  </sheetData>
  <sheetProtection selectLockedCells="1"/>
  <mergeCells count="9">
    <mergeCell ref="A5:A8"/>
    <mergeCell ref="B6:B7"/>
    <mergeCell ref="C6:C7"/>
    <mergeCell ref="D6:D7"/>
    <mergeCell ref="G3:G4"/>
    <mergeCell ref="E5:G6"/>
    <mergeCell ref="G7:G8"/>
    <mergeCell ref="F7:F8"/>
    <mergeCell ref="E7:E8"/>
  </mergeCells>
  <phoneticPr fontId="2"/>
  <pageMargins left="0.75" right="0.75" top="1" bottom="1" header="0.51200000000000001" footer="0.51200000000000001"/>
  <pageSetup paperSize="9" scale="89" fitToHeight="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目次</vt:lpstr>
      <vt:lpstr>１当初予算</vt:lpstr>
      <vt:lpstr>２決算額</vt:lpstr>
      <vt:lpstr>３決算額の推移</vt:lpstr>
      <vt:lpstr>４市税の収入状況</vt:lpstr>
      <vt:lpstr>５一般会計の経費別決算額</vt:lpstr>
      <vt:lpstr>６市有財産</vt:lpstr>
      <vt:lpstr>７市債の状況</vt:lpstr>
      <vt:lpstr>'１当初予算'!Print_Area</vt:lpstr>
      <vt:lpstr>'２決算額'!Print_Area</vt:lpstr>
      <vt:lpstr>'３決算額の推移'!Print_Area</vt:lpstr>
      <vt:lpstr>'４市税の収入状況'!Print_Area</vt:lpstr>
      <vt:lpstr>'５一般会計の経費別決算額'!Print_Area</vt:lpstr>
      <vt:lpstr>'６市有財産'!Print_Area</vt:lpstr>
      <vt:lpstr>'７市債の状況'!Print_Area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user</cp:lastModifiedBy>
  <cp:lastPrinted>2023-01-05T02:08:12Z</cp:lastPrinted>
  <dcterms:created xsi:type="dcterms:W3CDTF">2004-05-27T05:28:57Z</dcterms:created>
  <dcterms:modified xsi:type="dcterms:W3CDTF">2024-03-15T04:51:53Z</dcterms:modified>
</cp:coreProperties>
</file>